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Jurek\Uchwały DAK\Uchwała_Instrukcja rozliczania transz\wersja III\"/>
    </mc:Choice>
  </mc:AlternateContent>
  <bookViews>
    <workbookView xWindow="0" yWindow="0" windowWidth="21588" windowHeight="7920"/>
  </bookViews>
  <sheets>
    <sheet name="Kosztorys_Klienta" sheetId="7" r:id="rId1"/>
    <sheet name="Kontrola wypłaty transz" sheetId="6" r:id="rId2"/>
    <sheet name="Akceptacja wypłaty" sheetId="8" r:id="rId3"/>
  </sheets>
  <definedNames>
    <definedName name="_xlnm.Print_Area" localSheetId="0">Kosztorys_Klienta!$A$1:$F$94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8" l="1"/>
  <c r="B7" i="8"/>
  <c r="B6" i="8"/>
  <c r="B5" i="8"/>
  <c r="B4" i="8"/>
  <c r="B3" i="8"/>
  <c r="B1" i="8"/>
  <c r="AL21" i="6" l="1"/>
  <c r="AL29" i="6"/>
  <c r="AL32" i="6"/>
  <c r="AL38" i="6"/>
  <c r="AL39" i="6"/>
  <c r="AL47" i="6"/>
  <c r="D66" i="6"/>
  <c r="E7" i="6"/>
  <c r="E8" i="6"/>
  <c r="Y8" i="6" s="1"/>
  <c r="E9" i="6"/>
  <c r="J9" i="6" s="1"/>
  <c r="E10" i="6"/>
  <c r="AE10" i="6" s="1"/>
  <c r="E11" i="6"/>
  <c r="V11" i="6" s="1"/>
  <c r="E12" i="6"/>
  <c r="Y12" i="6" s="1"/>
  <c r="E13" i="6"/>
  <c r="J13" i="6" s="1"/>
  <c r="E14" i="6"/>
  <c r="AE14" i="6" s="1"/>
  <c r="E15" i="6"/>
  <c r="E16" i="6"/>
  <c r="Y16" i="6" s="1"/>
  <c r="E17" i="6"/>
  <c r="AH17" i="6" s="1"/>
  <c r="E18" i="6"/>
  <c r="AE18" i="6" s="1"/>
  <c r="E19" i="6"/>
  <c r="E20" i="6"/>
  <c r="Y20" i="6" s="1"/>
  <c r="E22" i="6"/>
  <c r="AH22" i="6" s="1"/>
  <c r="E23" i="6"/>
  <c r="M23" i="6" s="1"/>
  <c r="E24" i="6"/>
  <c r="S24" i="6" s="1"/>
  <c r="E25" i="6"/>
  <c r="Y25" i="6" s="1"/>
  <c r="E26" i="6"/>
  <c r="AH26" i="6" s="1"/>
  <c r="E27" i="6"/>
  <c r="M27" i="6" s="1"/>
  <c r="E28" i="6"/>
  <c r="S28" i="6" s="1"/>
  <c r="E30" i="6"/>
  <c r="Y30" i="6" s="1"/>
  <c r="E31" i="6"/>
  <c r="M31" i="6" s="1"/>
  <c r="E33" i="6"/>
  <c r="AE33" i="6" s="1"/>
  <c r="E34" i="6"/>
  <c r="S34" i="6" s="1"/>
  <c r="E35" i="6"/>
  <c r="M35" i="6" s="1"/>
  <c r="E36" i="6"/>
  <c r="AH36" i="6" s="1"/>
  <c r="E37" i="6"/>
  <c r="AE37" i="6" s="1"/>
  <c r="E40" i="6"/>
  <c r="E41" i="6"/>
  <c r="Y41" i="6" s="1"/>
  <c r="E42" i="6"/>
  <c r="AB42" i="6" s="1"/>
  <c r="E43" i="6"/>
  <c r="M43" i="6" s="1"/>
  <c r="E44" i="6"/>
  <c r="E45" i="6"/>
  <c r="AB45" i="6" s="1"/>
  <c r="E46" i="6"/>
  <c r="Y46" i="6" s="1"/>
  <c r="E48" i="6"/>
  <c r="AH48" i="6" s="1"/>
  <c r="E49" i="6"/>
  <c r="J49" i="6" s="1"/>
  <c r="E50" i="6"/>
  <c r="AE50" i="6" s="1"/>
  <c r="E51" i="6"/>
  <c r="M51" i="6" s="1"/>
  <c r="E52" i="6"/>
  <c r="Y52" i="6" s="1"/>
  <c r="E6" i="6"/>
  <c r="D13" i="6"/>
  <c r="D14" i="6"/>
  <c r="D15" i="6"/>
  <c r="D16" i="6"/>
  <c r="D17" i="6"/>
  <c r="D18" i="6"/>
  <c r="D19" i="6"/>
  <c r="D20" i="6"/>
  <c r="D22" i="6"/>
  <c r="D23" i="6"/>
  <c r="D24" i="6"/>
  <c r="D25" i="6"/>
  <c r="D26" i="6"/>
  <c r="D27" i="6"/>
  <c r="D28" i="6"/>
  <c r="D30" i="6"/>
  <c r="D31" i="6"/>
  <c r="D33" i="6"/>
  <c r="D34" i="6"/>
  <c r="D35" i="6"/>
  <c r="D36" i="6"/>
  <c r="D37" i="6"/>
  <c r="D40" i="6"/>
  <c r="D41" i="6"/>
  <c r="D42" i="6"/>
  <c r="D43" i="6"/>
  <c r="D44" i="6"/>
  <c r="D45" i="6"/>
  <c r="D46" i="6"/>
  <c r="D48" i="6"/>
  <c r="D49" i="6"/>
  <c r="D50" i="6"/>
  <c r="D51" i="6"/>
  <c r="D52" i="6"/>
  <c r="D7" i="6"/>
  <c r="D8" i="6"/>
  <c r="D9" i="6"/>
  <c r="D10" i="6"/>
  <c r="D11" i="6"/>
  <c r="D12" i="6"/>
  <c r="D6" i="6"/>
  <c r="Y31" i="6" l="1"/>
  <c r="Y13" i="6"/>
  <c r="AB52" i="6"/>
  <c r="Y48" i="6"/>
  <c r="Y26" i="6"/>
  <c r="Y9" i="6"/>
  <c r="V52" i="6"/>
  <c r="Y43" i="6"/>
  <c r="Y22" i="6"/>
  <c r="V30" i="6"/>
  <c r="Y36" i="6"/>
  <c r="Y17" i="6"/>
  <c r="V46" i="6"/>
  <c r="V25" i="6"/>
  <c r="AE51" i="6"/>
  <c r="AB46" i="6"/>
  <c r="AB41" i="6"/>
  <c r="AB35" i="6"/>
  <c r="AB30" i="6"/>
  <c r="AB25" i="6"/>
  <c r="AB20" i="6"/>
  <c r="AB16" i="6"/>
  <c r="AB12" i="6"/>
  <c r="AB8" i="6"/>
  <c r="S51" i="6"/>
  <c r="S14" i="6"/>
  <c r="V41" i="6"/>
  <c r="V20" i="6"/>
  <c r="AH50" i="6"/>
  <c r="AE45" i="6"/>
  <c r="AH37" i="6"/>
  <c r="AH33" i="6"/>
  <c r="AH27" i="6"/>
  <c r="AH23" i="6"/>
  <c r="AH18" i="6"/>
  <c r="AH14" i="6"/>
  <c r="AH10" i="6"/>
  <c r="S45" i="6"/>
  <c r="S10" i="6"/>
  <c r="V35" i="6"/>
  <c r="V16" i="6"/>
  <c r="AK48" i="6"/>
  <c r="AK43" i="6"/>
  <c r="AK36" i="6"/>
  <c r="AK31" i="6"/>
  <c r="AK26" i="6"/>
  <c r="AK22" i="6"/>
  <c r="AK17" i="6"/>
  <c r="AK13" i="6"/>
  <c r="AK9" i="6"/>
  <c r="AE6" i="6"/>
  <c r="AK6" i="6"/>
  <c r="AE44" i="6"/>
  <c r="S44" i="6"/>
  <c r="Y44" i="6"/>
  <c r="AK44" i="6"/>
  <c r="AH44" i="6"/>
  <c r="AB44" i="6"/>
  <c r="V44" i="6"/>
  <c r="AB40" i="6"/>
  <c r="V40" i="6"/>
  <c r="AH40" i="6"/>
  <c r="AE40" i="6"/>
  <c r="Y40" i="6"/>
  <c r="AK40" i="6"/>
  <c r="AB34" i="6"/>
  <c r="V34" i="6"/>
  <c r="AH34" i="6"/>
  <c r="AE34" i="6"/>
  <c r="Y34" i="6"/>
  <c r="AK34" i="6"/>
  <c r="AB28" i="6"/>
  <c r="V28" i="6"/>
  <c r="AH28" i="6"/>
  <c r="Y28" i="6"/>
  <c r="AK28" i="6"/>
  <c r="AE28" i="6"/>
  <c r="AB24" i="6"/>
  <c r="V24" i="6"/>
  <c r="AH24" i="6"/>
  <c r="AE24" i="6"/>
  <c r="Y24" i="6"/>
  <c r="AK24" i="6"/>
  <c r="M19" i="6"/>
  <c r="AB19" i="6"/>
  <c r="V19" i="6"/>
  <c r="AH19" i="6"/>
  <c r="AE19" i="6"/>
  <c r="Y19" i="6"/>
  <c r="AK19" i="6"/>
  <c r="J15" i="6"/>
  <c r="AB15" i="6"/>
  <c r="M11" i="6"/>
  <c r="AB11" i="6"/>
  <c r="AH11" i="6"/>
  <c r="S11" i="6"/>
  <c r="AE11" i="6"/>
  <c r="Y11" i="6"/>
  <c r="AK11" i="6"/>
  <c r="M7" i="6"/>
  <c r="AB7" i="6"/>
  <c r="AH7" i="6"/>
  <c r="S7" i="6"/>
  <c r="Y7" i="6"/>
  <c r="AK7" i="6"/>
  <c r="AE7" i="6"/>
  <c r="S40" i="6"/>
  <c r="S19" i="6"/>
  <c r="V7" i="6"/>
  <c r="S48" i="6"/>
  <c r="S43" i="6"/>
  <c r="S36" i="6"/>
  <c r="S31" i="6"/>
  <c r="S26" i="6"/>
  <c r="S22" i="6"/>
  <c r="S17" i="6"/>
  <c r="S12" i="6"/>
  <c r="S8" i="6"/>
  <c r="V50" i="6"/>
  <c r="V37" i="6"/>
  <c r="V33" i="6"/>
  <c r="V27" i="6"/>
  <c r="V23" i="6"/>
  <c r="V18" i="6"/>
  <c r="V13" i="6"/>
  <c r="V9" i="6"/>
  <c r="AH52" i="6"/>
  <c r="AK51" i="6"/>
  <c r="Y51" i="6"/>
  <c r="AB50" i="6"/>
  <c r="AE48" i="6"/>
  <c r="AH46" i="6"/>
  <c r="AK45" i="6"/>
  <c r="Y45" i="6"/>
  <c r="AE43" i="6"/>
  <c r="AH41" i="6"/>
  <c r="AB37" i="6"/>
  <c r="AE36" i="6"/>
  <c r="AH35" i="6"/>
  <c r="AB33" i="6"/>
  <c r="AE31" i="6"/>
  <c r="AH30" i="6"/>
  <c r="AB27" i="6"/>
  <c r="AE26" i="6"/>
  <c r="AH25" i="6"/>
  <c r="AB23" i="6"/>
  <c r="AE22" i="6"/>
  <c r="AH20" i="6"/>
  <c r="AB18" i="6"/>
  <c r="AE17" i="6"/>
  <c r="AH16" i="6"/>
  <c r="AB14" i="6"/>
  <c r="AE13" i="6"/>
  <c r="AH12" i="6"/>
  <c r="AB10" i="6"/>
  <c r="AE9" i="6"/>
  <c r="AH8" i="6"/>
  <c r="S52" i="6"/>
  <c r="S46" i="6"/>
  <c r="S41" i="6"/>
  <c r="S35" i="6"/>
  <c r="S30" i="6"/>
  <c r="S25" i="6"/>
  <c r="S20" i="6"/>
  <c r="S16" i="6"/>
  <c r="V48" i="6"/>
  <c r="V43" i="6"/>
  <c r="V36" i="6"/>
  <c r="V31" i="6"/>
  <c r="V26" i="6"/>
  <c r="V22" i="6"/>
  <c r="V17" i="6"/>
  <c r="V12" i="6"/>
  <c r="V8" i="6"/>
  <c r="AE52" i="6"/>
  <c r="AH51" i="6"/>
  <c r="AK50" i="6"/>
  <c r="Y50" i="6"/>
  <c r="AB48" i="6"/>
  <c r="AE46" i="6"/>
  <c r="AH45" i="6"/>
  <c r="AB43" i="6"/>
  <c r="AE41" i="6"/>
  <c r="AK37" i="6"/>
  <c r="Y37" i="6"/>
  <c r="AB36" i="6"/>
  <c r="AE35" i="6"/>
  <c r="AK33" i="6"/>
  <c r="Y33" i="6"/>
  <c r="AB31" i="6"/>
  <c r="AE30" i="6"/>
  <c r="AK27" i="6"/>
  <c r="Y27" i="6"/>
  <c r="AB26" i="6"/>
  <c r="AE25" i="6"/>
  <c r="AK23" i="6"/>
  <c r="Y23" i="6"/>
  <c r="AB22" i="6"/>
  <c r="AE20" i="6"/>
  <c r="AK18" i="6"/>
  <c r="Y18" i="6"/>
  <c r="AB17" i="6"/>
  <c r="AE16" i="6"/>
  <c r="AK14" i="6"/>
  <c r="Y14" i="6"/>
  <c r="AB13" i="6"/>
  <c r="AE12" i="6"/>
  <c r="AK10" i="6"/>
  <c r="Y10" i="6"/>
  <c r="AB9" i="6"/>
  <c r="AE8" i="6"/>
  <c r="S50" i="6"/>
  <c r="S37" i="6"/>
  <c r="S33" i="6"/>
  <c r="S27" i="6"/>
  <c r="S23" i="6"/>
  <c r="S18" i="6"/>
  <c r="S13" i="6"/>
  <c r="S9" i="6"/>
  <c r="V51" i="6"/>
  <c r="V45" i="6"/>
  <c r="V14" i="6"/>
  <c r="V10" i="6"/>
  <c r="AK52" i="6"/>
  <c r="AB51" i="6"/>
  <c r="AK46" i="6"/>
  <c r="AH43" i="6"/>
  <c r="AK41" i="6"/>
  <c r="AK35" i="6"/>
  <c r="Y35" i="6"/>
  <c r="AH31" i="6"/>
  <c r="AK30" i="6"/>
  <c r="AE27" i="6"/>
  <c r="AK25" i="6"/>
  <c r="AE23" i="6"/>
  <c r="AK20" i="6"/>
  <c r="AK16" i="6"/>
  <c r="AH13" i="6"/>
  <c r="AK12" i="6"/>
  <c r="AH9" i="6"/>
  <c r="AK8" i="6"/>
  <c r="S49" i="6"/>
  <c r="AK49" i="6"/>
  <c r="Y49" i="6"/>
  <c r="AH49" i="6"/>
  <c r="V49" i="6"/>
  <c r="AE49" i="6"/>
  <c r="AB49" i="6"/>
  <c r="AH6" i="6"/>
  <c r="AK15" i="6"/>
  <c r="Y15" i="6"/>
  <c r="V15" i="6"/>
  <c r="AH15" i="6"/>
  <c r="S15" i="6"/>
  <c r="AE15" i="6"/>
  <c r="S42" i="6"/>
  <c r="V42" i="6"/>
  <c r="AK42" i="6"/>
  <c r="Y42" i="6"/>
  <c r="AH42" i="6"/>
  <c r="AE42" i="6"/>
  <c r="M50" i="6"/>
  <c r="J12" i="6"/>
  <c r="J8" i="6"/>
  <c r="P51" i="6"/>
  <c r="P19" i="6"/>
  <c r="J26" i="6"/>
  <c r="M34" i="6"/>
  <c r="M26" i="6"/>
  <c r="P31" i="6"/>
  <c r="P15" i="6"/>
  <c r="J22" i="6"/>
  <c r="M46" i="6"/>
  <c r="M22" i="6"/>
  <c r="P11" i="6"/>
  <c r="J17" i="6"/>
  <c r="J6" i="6"/>
  <c r="M42" i="6"/>
  <c r="M30" i="6"/>
  <c r="P35" i="6"/>
  <c r="P7" i="6"/>
  <c r="J48" i="6"/>
  <c r="J33" i="6"/>
  <c r="M18" i="6"/>
  <c r="P43" i="6"/>
  <c r="P27" i="6"/>
  <c r="J51" i="6"/>
  <c r="J46" i="6"/>
  <c r="J42" i="6"/>
  <c r="J36" i="6"/>
  <c r="J31" i="6"/>
  <c r="J25" i="6"/>
  <c r="J20" i="6"/>
  <c r="J16" i="6"/>
  <c r="J11" i="6"/>
  <c r="J7" i="6"/>
  <c r="M6" i="6"/>
  <c r="M49" i="6"/>
  <c r="M45" i="6"/>
  <c r="M41" i="6"/>
  <c r="M37" i="6"/>
  <c r="M33" i="6"/>
  <c r="M25" i="6"/>
  <c r="M17" i="6"/>
  <c r="M13" i="6"/>
  <c r="M9" i="6"/>
  <c r="P6" i="6"/>
  <c r="P50" i="6"/>
  <c r="P46" i="6"/>
  <c r="P42" i="6"/>
  <c r="P34" i="6"/>
  <c r="P30" i="6"/>
  <c r="P26" i="6"/>
  <c r="P22" i="6"/>
  <c r="P18" i="6"/>
  <c r="P14" i="6"/>
  <c r="P10" i="6"/>
  <c r="Y6" i="6"/>
  <c r="J37" i="6"/>
  <c r="P23" i="6"/>
  <c r="J50" i="6"/>
  <c r="J45" i="6"/>
  <c r="J41" i="6"/>
  <c r="J35" i="6"/>
  <c r="J28" i="6"/>
  <c r="J24" i="6"/>
  <c r="J19" i="6"/>
  <c r="J14" i="6"/>
  <c r="J10" i="6"/>
  <c r="M52" i="6"/>
  <c r="M48" i="6"/>
  <c r="M44" i="6"/>
  <c r="M40" i="6"/>
  <c r="M36" i="6"/>
  <c r="M28" i="6"/>
  <c r="M24" i="6"/>
  <c r="M20" i="6"/>
  <c r="M16" i="6"/>
  <c r="M12" i="6"/>
  <c r="M8" i="6"/>
  <c r="S6" i="6"/>
  <c r="P49" i="6"/>
  <c r="P45" i="6"/>
  <c r="P41" i="6"/>
  <c r="P37" i="6"/>
  <c r="P33" i="6"/>
  <c r="P25" i="6"/>
  <c r="P17" i="6"/>
  <c r="P13" i="6"/>
  <c r="P9" i="6"/>
  <c r="V6" i="6"/>
  <c r="AB6" i="6"/>
  <c r="J52" i="6"/>
  <c r="J43" i="6"/>
  <c r="M14" i="6"/>
  <c r="M10" i="6"/>
  <c r="J44" i="6"/>
  <c r="J40" i="6"/>
  <c r="J34" i="6"/>
  <c r="J27" i="6"/>
  <c r="J23" i="6"/>
  <c r="J18" i="6"/>
  <c r="J30" i="6"/>
  <c r="M15" i="6"/>
  <c r="P52" i="6"/>
  <c r="P48" i="6"/>
  <c r="P44" i="6"/>
  <c r="P40" i="6"/>
  <c r="P36" i="6"/>
  <c r="P28" i="6"/>
  <c r="P24" i="6"/>
  <c r="P20" i="6"/>
  <c r="P16" i="6"/>
  <c r="P12" i="6"/>
  <c r="P8" i="6"/>
  <c r="AL31" i="6" l="1"/>
  <c r="AL15" i="6"/>
  <c r="AL27" i="6"/>
  <c r="AB53" i="6"/>
  <c r="AL14" i="6"/>
  <c r="AL35" i="6"/>
  <c r="AL7" i="6"/>
  <c r="AL25" i="6"/>
  <c r="AL46" i="6"/>
  <c r="AL22" i="6"/>
  <c r="AH53" i="6"/>
  <c r="AL9" i="6"/>
  <c r="AL28" i="6"/>
  <c r="AL13" i="6"/>
  <c r="AL34" i="6"/>
  <c r="AL37" i="6"/>
  <c r="AL51" i="6"/>
  <c r="AL8" i="6"/>
  <c r="AL30" i="6"/>
  <c r="AL19" i="6"/>
  <c r="AL41" i="6"/>
  <c r="AL11" i="6"/>
  <c r="AL33" i="6"/>
  <c r="AL26" i="6"/>
  <c r="AL12" i="6"/>
  <c r="AL18" i="6"/>
  <c r="AL40" i="6"/>
  <c r="AL43" i="6"/>
  <c r="AL24" i="6"/>
  <c r="AL45" i="6"/>
  <c r="AL49" i="6"/>
  <c r="AL16" i="6"/>
  <c r="AL36" i="6"/>
  <c r="AL48" i="6"/>
  <c r="AK53" i="6"/>
  <c r="AL17" i="6"/>
  <c r="AL23" i="6"/>
  <c r="AL44" i="6"/>
  <c r="AL52" i="6"/>
  <c r="AL10" i="6"/>
  <c r="AL50" i="6"/>
  <c r="AL20" i="6"/>
  <c r="AE53" i="6"/>
  <c r="AL6" i="6"/>
  <c r="Y53" i="6"/>
  <c r="AL42" i="6"/>
  <c r="J53" i="6"/>
  <c r="AL53" i="6" l="1"/>
  <c r="D86" i="7"/>
  <c r="E48" i="7"/>
  <c r="D48" i="7"/>
  <c r="S53" i="6" l="1"/>
  <c r="V53" i="6"/>
  <c r="P53" i="6"/>
  <c r="M53" i="6"/>
  <c r="E63" i="7"/>
  <c r="E53" i="6" s="1"/>
  <c r="D63" i="7" l="1"/>
  <c r="D53" i="6" s="1"/>
  <c r="D65" i="7" l="1"/>
  <c r="E64" i="7"/>
  <c r="D71" i="7" l="1"/>
  <c r="D64" i="7"/>
</calcChain>
</file>

<file path=xl/sharedStrings.xml><?xml version="1.0" encoding="utf-8"?>
<sst xmlns="http://schemas.openxmlformats.org/spreadsheetml/2006/main" count="246" uniqueCount="141">
  <si>
    <t>Lp.</t>
  </si>
  <si>
    <t>Przygotowanie terenu</t>
  </si>
  <si>
    <t>Roboty ziemne</t>
  </si>
  <si>
    <t>Fundamenty i ściany fundamentowe</t>
  </si>
  <si>
    <t>Instalacje wewnętrzne, w tym:</t>
  </si>
  <si>
    <t>Wykończenie wewnętrzne, w tym:</t>
  </si>
  <si>
    <t>Roboty malarskie</t>
  </si>
  <si>
    <t>Drzwi wewnętrze</t>
  </si>
  <si>
    <t>Mała architektura ( np. ogrodzenie, kostka brukowa itp.)</t>
  </si>
  <si>
    <t>Inne opisowe:</t>
  </si>
  <si>
    <t>Izolacja termiczna dachu (ocieplenie dachu)</t>
  </si>
  <si>
    <t>Wykończenie zewnętrzne -elewacja (tynki, termoizolacja-ocieplenie budynku)</t>
  </si>
  <si>
    <t xml:space="preserve">Przygotowanie dokumentcji projektowej </t>
  </si>
  <si>
    <t>Wyposażenie kuchni (w tym AGD w stałej zabudowie)</t>
  </si>
  <si>
    <t>ROZLICZENIE TRANSZ w zakresie kosztów do FINANSOWANIA (BEZ REFINANSOWANIA I GRUNTU)</t>
  </si>
  <si>
    <t>I transza
1 wypłata
(%)</t>
  </si>
  <si>
    <t>I transza
2 wypłata
(%)</t>
  </si>
  <si>
    <t>II transza
(%)</t>
  </si>
  <si>
    <t>II transza
2 wypłata
(%)</t>
  </si>
  <si>
    <t>III transza
(%)</t>
  </si>
  <si>
    <t>III transza
2 wypłata
(%)</t>
  </si>
  <si>
    <t>IV transza
(%)</t>
  </si>
  <si>
    <t>IV transza
2 wypłata
(%)</t>
  </si>
  <si>
    <t>V transza
(%)</t>
  </si>
  <si>
    <t>V transza
2 wypłata
(%)</t>
  </si>
  <si>
    <t>VI transza
(%)</t>
  </si>
  <si>
    <t>VI transza
2 wypłata
(%)</t>
  </si>
  <si>
    <t>VII transza
(%)</t>
  </si>
  <si>
    <t>VII transza
2 wypłata
(%)</t>
  </si>
  <si>
    <t>VIII transza
(%)</t>
  </si>
  <si>
    <t>VIII transza
2 wypłata
(%)</t>
  </si>
  <si>
    <t>IX transza
(%)</t>
  </si>
  <si>
    <t>KONTROLA POPRAWNOŚCI</t>
  </si>
  <si>
    <t xml:space="preserve">Imię i Nazwisko Kredytobiorcy </t>
  </si>
  <si>
    <t>Adres inwestycji</t>
  </si>
  <si>
    <t>Izolacja pozioma i pionowa parteru</t>
  </si>
  <si>
    <t>Ściany zewnętrzne</t>
  </si>
  <si>
    <t xml:space="preserve">Stropy wewnętrzne </t>
  </si>
  <si>
    <t>Schody</t>
  </si>
  <si>
    <t>Ściany wewnętrzne</t>
  </si>
  <si>
    <t>Wodno-kanalizacyjna</t>
  </si>
  <si>
    <t>Gazowa</t>
  </si>
  <si>
    <t>Elektryczna i teletechniczna (np. okablowanie, osprzęt, instalacja telefoniczna, alarmowa, domofonowa itp.)</t>
  </si>
  <si>
    <t>Tynki wewnętrzne</t>
  </si>
  <si>
    <t xml:space="preserve">Okładziny ścian (np. glazura, kamień, tynk ozbodny, szkło itd) </t>
  </si>
  <si>
    <t>faktury</t>
  </si>
  <si>
    <t>Posadzki (wylewki)</t>
  </si>
  <si>
    <t xml:space="preserve">Data weryfikacji </t>
  </si>
  <si>
    <t>Osoba weryfikująca</t>
  </si>
  <si>
    <t>…………………………………………..</t>
  </si>
  <si>
    <t>Transza nr I</t>
  </si>
  <si>
    <t>Transza nr II</t>
  </si>
  <si>
    <t>Transza nr III</t>
  </si>
  <si>
    <t>Transza nr IV</t>
  </si>
  <si>
    <t>Transza nr V</t>
  </si>
  <si>
    <t>Transza nr VI</t>
  </si>
  <si>
    <t>Transza nr VII</t>
  </si>
  <si>
    <t>Transza nr VIII</t>
  </si>
  <si>
    <t>Transza nr IX</t>
  </si>
  <si>
    <t>WYPEŁNIA KLIENT</t>
  </si>
  <si>
    <t>Kwota transzy  (PLN)</t>
  </si>
  <si>
    <t xml:space="preserve">Akceptacja wypłaty (Tak/Nie) </t>
  </si>
  <si>
    <t>Uzasadnienie braku akceptacji</t>
  </si>
  <si>
    <t>Wnioskowana kwota kredytu</t>
  </si>
  <si>
    <t>Planowany termin zakończenia prac budowlanych</t>
  </si>
  <si>
    <t xml:space="preserve">Załącznik nr 3 do Instrukcji sporządzania kosztorysów oraz rozliczania transz na budowę/remont/wykończenie nieruchomości mieszkalnych 
</t>
  </si>
  <si>
    <t>w tym :</t>
  </si>
  <si>
    <t>I. DANE KLIENTA I NIERUCHOMOŚCI</t>
  </si>
  <si>
    <t>II. KOSZTORYS</t>
  </si>
  <si>
    <t>III. WNIOSKOWANE FINANSOWANIE</t>
  </si>
  <si>
    <t xml:space="preserve">Województwo: </t>
  </si>
  <si>
    <t xml:space="preserve">Powiat: </t>
  </si>
  <si>
    <t>Gmina:</t>
  </si>
  <si>
    <t>Miejscowość:</t>
  </si>
  <si>
    <t xml:space="preserve">Koszty do poniesienia
</t>
  </si>
  <si>
    <t>suma transz</t>
  </si>
  <si>
    <t>transza nr 1</t>
  </si>
  <si>
    <t>transza nr 2</t>
  </si>
  <si>
    <t>transza nr 3</t>
  </si>
  <si>
    <t>transza nr 4</t>
  </si>
  <si>
    <t>transza nr 5</t>
  </si>
  <si>
    <t>transza nr 6</t>
  </si>
  <si>
    <t>transza nr 7</t>
  </si>
  <si>
    <t>transza nr 8</t>
  </si>
  <si>
    <t>transza nr 9</t>
  </si>
  <si>
    <r>
      <t xml:space="preserve">Środki z kredytu do rozdysponowania na proponowane przez Klienta wysokości transz
</t>
    </r>
    <r>
      <rPr>
        <i/>
        <sz val="10"/>
        <rFont val="Calibri"/>
        <family val="2"/>
        <charset val="238"/>
        <scheme val="minor"/>
      </rPr>
      <t>(proponowane wysokości transz podlegaja weryfikacji przez Bank)</t>
    </r>
  </si>
  <si>
    <r>
      <t xml:space="preserve">Deklarowany udział własny do wniesienia
</t>
    </r>
    <r>
      <rPr>
        <i/>
        <sz val="10"/>
        <rFont val="Calibri"/>
        <family val="2"/>
        <charset val="238"/>
        <scheme val="minor"/>
      </rPr>
      <t>(środki własne muszą zostać rozliczone przed uruchomieniem ostatniej transzy)</t>
    </r>
  </si>
  <si>
    <r>
      <t xml:space="preserve">Koszty poniesione
</t>
    </r>
    <r>
      <rPr>
        <i/>
        <sz val="10"/>
        <color theme="1"/>
        <rFont val="Calibri"/>
        <family val="2"/>
        <charset val="238"/>
        <scheme val="minor"/>
      </rPr>
      <t>(informacyjnie dla Banku)</t>
    </r>
  </si>
  <si>
    <t>Koszty do poniesienia</t>
  </si>
  <si>
    <t xml:space="preserve"> </t>
  </si>
  <si>
    <t>Pozostałe:</t>
  </si>
  <si>
    <t>transza nr 10</t>
  </si>
  <si>
    <t>Pozycje kosztorysowe</t>
  </si>
  <si>
    <t>Wartość gruntu niezabudowanego</t>
  </si>
  <si>
    <t>Nr działki ewidencyjnej:</t>
  </si>
  <si>
    <t>Ulica / Nr porządkowy:</t>
  </si>
  <si>
    <t>Piwnice i strop nad podpiwniczeniem</t>
  </si>
  <si>
    <t xml:space="preserve">Dach - konstrukcja </t>
  </si>
  <si>
    <t>Dach - pokrycie dachowe, obróbki blacharskie</t>
  </si>
  <si>
    <t>Stolarka okienna i parapety zewnętrzne</t>
  </si>
  <si>
    <t>Drzwi zewnętrzne i garażowe</t>
  </si>
  <si>
    <t>C.O. (w tym piec i grzejniki)</t>
  </si>
  <si>
    <t>16.1</t>
  </si>
  <si>
    <t>16.2</t>
  </si>
  <si>
    <t>16.3</t>
  </si>
  <si>
    <t>16.4</t>
  </si>
  <si>
    <t>20.1</t>
  </si>
  <si>
    <t>20.2</t>
  </si>
  <si>
    <t>21.1</t>
  </si>
  <si>
    <t>21.2</t>
  </si>
  <si>
    <t>21.3</t>
  </si>
  <si>
    <t>21.4</t>
  </si>
  <si>
    <t>21.5</t>
  </si>
  <si>
    <t>Łączny koszt budowy do standardu deweloperskiego (od pozycji 1-21)</t>
  </si>
  <si>
    <t>22.1</t>
  </si>
  <si>
    <t>22.2</t>
  </si>
  <si>
    <t>22.3</t>
  </si>
  <si>
    <t>22.4</t>
  </si>
  <si>
    <t>22.5</t>
  </si>
  <si>
    <t>22.6</t>
  </si>
  <si>
    <t>22.7</t>
  </si>
  <si>
    <t>23.1</t>
  </si>
  <si>
    <t>23.2</t>
  </si>
  <si>
    <t>23.3</t>
  </si>
  <si>
    <t>23.4</t>
  </si>
  <si>
    <t>23.5</t>
  </si>
  <si>
    <t>Podłogi (np. parkiet, panele, terakota itp.)</t>
  </si>
  <si>
    <t>Wyposażenie łazienki/ek (biały montaż)</t>
  </si>
  <si>
    <t>Data i podpis Kredytobiorcy</t>
  </si>
  <si>
    <t>Uzbrojenie terenu, w tym przyłącza: kanalizacyjne, wodociągowe, elektryczne, gazowe itd.</t>
  </si>
  <si>
    <t>SUMA</t>
  </si>
  <si>
    <t>Łączny koszt do poniesienia</t>
  </si>
  <si>
    <t>Łączny koszt prac wykończeniowych (od pozycji 22 - 23)</t>
  </si>
  <si>
    <t xml:space="preserve">Koszty do poniesienia z kredytu </t>
  </si>
  <si>
    <t>Meble w stałej zabudowie (szafy wnękowe itp.)</t>
  </si>
  <si>
    <t>X transza
(%)</t>
  </si>
  <si>
    <t>X transza
2 wypłata
(%)</t>
  </si>
  <si>
    <t>IX transza
2 wypłata
(%)</t>
  </si>
  <si>
    <t>X</t>
  </si>
  <si>
    <t>Transza nr X</t>
  </si>
  <si>
    <t>Imię i Nazwisko Kredytobiorcy: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</si>
</sst>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  <numFmt numFmtId="165" formatCode="#,##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i/>
      <sz val="10"/>
      <color theme="8" tint="0.3999755851924192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 applyFill="1" applyBorder="1" applyAlignment="1" applyProtection="1">
      <alignment vertical="center" wrapText="1"/>
      <protection hidden="1"/>
    </xf>
    <xf numFmtId="9" fontId="2" fillId="2" borderId="6" xfId="2" applyFont="1" applyFill="1" applyBorder="1" applyAlignment="1">
      <alignment horizontal="center" vertical="center" wrapText="1"/>
    </xf>
    <xf numFmtId="9" fontId="2" fillId="4" borderId="6" xfId="2" applyFont="1" applyFill="1" applyBorder="1" applyAlignment="1">
      <alignment horizontal="center" vertical="center" wrapText="1"/>
    </xf>
    <xf numFmtId="9" fontId="2" fillId="2" borderId="6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9" fontId="3" fillId="5" borderId="1" xfId="2" applyFont="1" applyFill="1" applyBorder="1" applyAlignment="1">
      <alignment horizontal="center" vertical="center"/>
    </xf>
    <xf numFmtId="0" fontId="2" fillId="6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 wrapText="1"/>
    </xf>
    <xf numFmtId="0" fontId="2" fillId="6" borderId="0" xfId="0" applyFont="1" applyFill="1" applyBorder="1" applyAlignment="1" applyProtection="1">
      <alignment vertical="center" wrapText="1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2" fillId="6" borderId="4" xfId="0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2" fillId="7" borderId="1" xfId="0" applyFont="1" applyFill="1" applyBorder="1" applyAlignment="1" applyProtection="1">
      <alignment vertical="center" wrapText="1"/>
      <protection hidden="1"/>
    </xf>
    <xf numFmtId="0" fontId="3" fillId="7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7" borderId="2" xfId="0" applyNumberFormat="1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6" borderId="0" xfId="0" applyFont="1" applyFill="1" applyBorder="1" applyAlignment="1" applyProtection="1">
      <alignment horizontal="center" vertical="center" wrapText="1"/>
      <protection hidden="1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2" fillId="7" borderId="2" xfId="0" applyFont="1" applyFill="1" applyBorder="1" applyAlignment="1" applyProtection="1">
      <alignment vertical="center" wrapText="1"/>
      <protection hidden="1"/>
    </xf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2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left" vertical="center" wrapText="1"/>
      <protection hidden="1"/>
    </xf>
    <xf numFmtId="0" fontId="2" fillId="7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vertical="center" wrapText="1"/>
      <protection hidden="1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hidden="1"/>
    </xf>
    <xf numFmtId="0" fontId="3" fillId="7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4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165" fontId="12" fillId="2" borderId="1" xfId="0" applyNumberFormat="1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165" fontId="12" fillId="6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 wrapText="1"/>
      <protection hidden="1"/>
    </xf>
    <xf numFmtId="0" fontId="6" fillId="7" borderId="3" xfId="0" applyFont="1" applyFill="1" applyBorder="1" applyAlignment="1" applyProtection="1">
      <alignment horizontal="center" vertical="center" wrapText="1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9" fontId="2" fillId="0" borderId="0" xfId="2" applyFont="1" applyAlignment="1">
      <alignment vertical="center"/>
    </xf>
    <xf numFmtId="9" fontId="3" fillId="0" borderId="0" xfId="2" applyNumberFormat="1" applyFont="1" applyAlignment="1">
      <alignment vertical="center"/>
    </xf>
    <xf numFmtId="9" fontId="3" fillId="0" borderId="0" xfId="2" applyFont="1" applyAlignment="1">
      <alignment vertical="center"/>
    </xf>
    <xf numFmtId="0" fontId="3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3" fillId="7" borderId="2" xfId="0" applyFont="1" applyFill="1" applyBorder="1" applyAlignment="1" applyProtection="1">
      <alignment horizontal="left" vertical="center" wrapText="1"/>
      <protection hidden="1"/>
    </xf>
    <xf numFmtId="0" fontId="0" fillId="7" borderId="1" xfId="0" applyFill="1" applyBorder="1" applyAlignment="1">
      <alignment horizontal="center" vertical="center"/>
    </xf>
    <xf numFmtId="9" fontId="3" fillId="7" borderId="1" xfId="2" applyFont="1" applyFill="1" applyBorder="1" applyAlignment="1">
      <alignment horizontal="center" vertical="center"/>
    </xf>
    <xf numFmtId="44" fontId="3" fillId="7" borderId="1" xfId="1" applyFont="1" applyFill="1" applyBorder="1" applyAlignment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0" fillId="8" borderId="0" xfId="0" applyFill="1" applyAlignment="1">
      <alignment vertical="center"/>
    </xf>
    <xf numFmtId="0" fontId="6" fillId="8" borderId="2" xfId="0" applyFont="1" applyFill="1" applyBorder="1" applyAlignment="1" applyProtection="1">
      <alignment horizontal="center" vertical="center" wrapText="1"/>
      <protection hidden="1"/>
    </xf>
    <xf numFmtId="0" fontId="6" fillId="8" borderId="3" xfId="0" applyFont="1" applyFill="1" applyBorder="1" applyAlignment="1" applyProtection="1">
      <alignment horizontal="center" vertical="center" wrapText="1"/>
      <protection hidden="1"/>
    </xf>
    <xf numFmtId="165" fontId="3" fillId="8" borderId="2" xfId="0" applyNumberFormat="1" applyFont="1" applyFill="1" applyBorder="1" applyAlignment="1">
      <alignment horizontal="center" vertical="center"/>
    </xf>
    <xf numFmtId="165" fontId="3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164" fontId="0" fillId="8" borderId="1" xfId="0" applyNumberFormat="1" applyFill="1" applyBorder="1" applyAlignment="1">
      <alignment vertical="center"/>
    </xf>
    <xf numFmtId="164" fontId="1" fillId="8" borderId="1" xfId="0" applyNumberFormat="1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 applyProtection="1">
      <alignment vertical="center" wrapText="1"/>
      <protection hidden="1"/>
    </xf>
    <xf numFmtId="0" fontId="2" fillId="7" borderId="2" xfId="0" applyFont="1" applyFill="1" applyBorder="1" applyAlignment="1">
      <alignment vertical="center"/>
    </xf>
    <xf numFmtId="0" fontId="2" fillId="7" borderId="9" xfId="0" applyFont="1" applyFill="1" applyBorder="1" applyAlignment="1" applyProtection="1">
      <alignment vertical="center" wrapText="1"/>
      <protection hidden="1"/>
    </xf>
    <xf numFmtId="0" fontId="2" fillId="7" borderId="4" xfId="0" applyFont="1" applyFill="1" applyBorder="1" applyAlignment="1" applyProtection="1">
      <alignment vertical="center" wrapText="1"/>
      <protection hidden="1"/>
    </xf>
    <xf numFmtId="0" fontId="2" fillId="7" borderId="5" xfId="0" applyFont="1" applyFill="1" applyBorder="1" applyAlignment="1" applyProtection="1">
      <alignment vertical="center" wrapText="1"/>
      <protection hidden="1"/>
    </xf>
    <xf numFmtId="0" fontId="3" fillId="7" borderId="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 wrapText="1"/>
      <protection hidden="1"/>
    </xf>
    <xf numFmtId="0" fontId="2" fillId="2" borderId="8" xfId="0" applyFont="1" applyFill="1" applyBorder="1" applyAlignment="1" applyProtection="1">
      <alignment horizontal="left" vertical="center" wrapText="1"/>
      <protection hidden="1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3" fillId="2" borderId="2" xfId="0" applyFont="1" applyFill="1" applyBorder="1" applyAlignment="1" applyProtection="1">
      <alignment horizontal="left" vertical="center" wrapText="1"/>
      <protection hidden="1"/>
    </xf>
    <xf numFmtId="0" fontId="3" fillId="2" borderId="8" xfId="0" applyFont="1" applyFill="1" applyBorder="1" applyAlignment="1" applyProtection="1">
      <alignment horizontal="left" vertical="center" wrapText="1"/>
      <protection hidden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2" fillId="7" borderId="2" xfId="0" applyFont="1" applyFill="1" applyBorder="1" applyAlignment="1" applyProtection="1">
      <alignment horizontal="left" vertical="center" wrapText="1"/>
      <protection hidden="1"/>
    </xf>
    <xf numFmtId="0" fontId="2" fillId="7" borderId="3" xfId="0" applyFont="1" applyFill="1" applyBorder="1" applyAlignment="1" applyProtection="1">
      <alignment horizontal="left" vertical="center" wrapText="1"/>
      <protection hidden="1"/>
    </xf>
    <xf numFmtId="165" fontId="2" fillId="7" borderId="2" xfId="0" applyNumberFormat="1" applyFont="1" applyFill="1" applyBorder="1" applyAlignment="1">
      <alignment horizontal="center" vertical="center"/>
    </xf>
    <xf numFmtId="165" fontId="2" fillId="7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6" borderId="0" xfId="0" applyFont="1" applyFill="1" applyAlignment="1" applyProtection="1">
      <alignment horizontal="left" vertical="center" wrapText="1"/>
      <protection locked="0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2" fillId="7" borderId="3" xfId="0" applyFont="1" applyFill="1" applyBorder="1" applyAlignment="1" applyProtection="1">
      <alignment horizontal="center" vertical="center" wrapText="1"/>
      <protection hidden="1"/>
    </xf>
    <xf numFmtId="0" fontId="12" fillId="6" borderId="2" xfId="0" applyFont="1" applyFill="1" applyBorder="1" applyAlignment="1" applyProtection="1">
      <alignment horizontal="right" vertical="center" wrapText="1"/>
      <protection hidden="1"/>
    </xf>
    <xf numFmtId="0" fontId="12" fillId="6" borderId="3" xfId="0" applyFont="1" applyFill="1" applyBorder="1" applyAlignment="1" applyProtection="1">
      <alignment horizontal="right" vertical="center" wrapText="1"/>
      <protection hidden="1"/>
    </xf>
    <xf numFmtId="0" fontId="6" fillId="7" borderId="2" xfId="0" applyFont="1" applyFill="1" applyBorder="1" applyAlignment="1" applyProtection="1">
      <alignment horizontal="center" vertical="center" wrapText="1"/>
      <protection hidden="1"/>
    </xf>
    <xf numFmtId="0" fontId="6" fillId="7" borderId="3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3" fillId="6" borderId="5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 wrapText="1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165" fontId="0" fillId="0" borderId="1" xfId="0" applyNumberFormat="1" applyBorder="1" applyAlignment="1">
      <alignment horizontal="center" vertical="center"/>
    </xf>
    <xf numFmtId="0" fontId="2" fillId="7" borderId="2" xfId="0" applyFont="1" applyFill="1" applyBorder="1" applyAlignment="1" applyProtection="1">
      <alignment horizontal="left" vertical="center"/>
      <protection locked="0"/>
    </xf>
    <xf numFmtId="0" fontId="2" fillId="7" borderId="8" xfId="0" applyFont="1" applyFill="1" applyBorder="1" applyAlignment="1" applyProtection="1">
      <alignment horizontal="left" vertical="center"/>
      <protection locked="0"/>
    </xf>
    <xf numFmtId="0" fontId="2" fillId="7" borderId="3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 applyProtection="1">
      <alignment horizontal="left" vertical="center" wrapText="1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7" borderId="2" xfId="0" applyFont="1" applyFill="1" applyBorder="1" applyAlignment="1" applyProtection="1">
      <alignment horizontal="center" vertical="center" wrapText="1"/>
      <protection hidden="1"/>
    </xf>
    <xf numFmtId="0" fontId="3" fillId="7" borderId="8" xfId="0" applyFont="1" applyFill="1" applyBorder="1" applyAlignment="1" applyProtection="1">
      <alignment horizontal="center" vertical="center" wrapText="1"/>
      <protection hidden="1"/>
    </xf>
    <xf numFmtId="0" fontId="3" fillId="7" borderId="3" xfId="0" applyFont="1" applyFill="1" applyBorder="1" applyAlignment="1" applyProtection="1">
      <alignment horizontal="center" vertical="center" wrapText="1"/>
      <protection hidden="1"/>
    </xf>
    <xf numFmtId="0" fontId="2" fillId="7" borderId="8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3">
    <cellStyle name="Normalny" xfId="0" builtinId="0"/>
    <cellStyle name="Procentowy" xfId="2" builtinId="5"/>
    <cellStyle name="Walutowy" xfId="1" builtinId="4"/>
  </cellStyles>
  <dxfs count="7">
    <dxf>
      <font>
        <color rgb="FF9C0006"/>
      </font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theme="6" tint="-0.2499465926084170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rgb="FFFFC1C1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theme="6" tint="-0.2499465926084170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D9D9D9"/>
      <color rgb="FFFFC1C1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0</xdr:row>
      <xdr:rowOff>111125</xdr:rowOff>
    </xdr:from>
    <xdr:to>
      <xdr:col>2</xdr:col>
      <xdr:colOff>1199225</xdr:colOff>
      <xdr:row>0</xdr:row>
      <xdr:rowOff>440862</xdr:rowOff>
    </xdr:to>
    <xdr:pic>
      <xdr:nvPicPr>
        <xdr:cNvPr id="5" name="Obraz 4" descr="logo">
          <a:extLst>
            <a:ext uri="{FF2B5EF4-FFF2-40B4-BE49-F238E27FC236}">
              <a16:creationId xmlns:a16="http://schemas.microsoft.com/office/drawing/2014/main" id="{DA185EB7-D90C-4D0C-BA0F-DB4AFFC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" y="111125"/>
          <a:ext cx="1604038" cy="329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showGridLines="0" tabSelected="1" view="pageBreakPreview" zoomScale="90" zoomScaleNormal="100" zoomScaleSheetLayoutView="90" workbookViewId="0">
      <selection activeCell="D7" sqref="D7:E7"/>
    </sheetView>
  </sheetViews>
  <sheetFormatPr defaultColWidth="9.109375" defaultRowHeight="14.4" x14ac:dyDescent="0.3"/>
  <cols>
    <col min="1" max="2" width="6.44140625" style="43" customWidth="1"/>
    <col min="3" max="3" width="49.5546875" style="43" customWidth="1"/>
    <col min="4" max="4" width="21.5546875" style="43" customWidth="1"/>
    <col min="5" max="5" width="20.33203125" style="43" customWidth="1"/>
    <col min="6" max="6" width="6" style="43" customWidth="1"/>
    <col min="7" max="16384" width="9.109375" style="43"/>
  </cols>
  <sheetData>
    <row r="1" spans="1:6" ht="42.75" customHeight="1" x14ac:dyDescent="0.3">
      <c r="D1" s="101" t="s">
        <v>65</v>
      </c>
      <c r="E1" s="101"/>
    </row>
    <row r="2" spans="1:6" x14ac:dyDescent="0.3">
      <c r="B2" s="12" t="s">
        <v>59</v>
      </c>
    </row>
    <row r="3" spans="1:6" x14ac:dyDescent="0.3">
      <c r="B3" s="12"/>
    </row>
    <row r="4" spans="1:6" x14ac:dyDescent="0.3">
      <c r="B4" s="12" t="s">
        <v>67</v>
      </c>
    </row>
    <row r="5" spans="1:6" ht="27.9" customHeight="1" x14ac:dyDescent="0.3">
      <c r="A5" s="44"/>
      <c r="B5" s="102" t="s">
        <v>140</v>
      </c>
      <c r="C5" s="103"/>
      <c r="D5" s="119"/>
      <c r="E5" s="120"/>
      <c r="F5" s="45"/>
    </row>
    <row r="6" spans="1:6" ht="15" x14ac:dyDescent="0.3">
      <c r="A6" s="44"/>
      <c r="B6" s="79"/>
      <c r="C6" s="80" t="s">
        <v>34</v>
      </c>
      <c r="D6" s="86"/>
      <c r="E6" s="87"/>
      <c r="F6" s="45"/>
    </row>
    <row r="7" spans="1:6" ht="14.25" customHeight="1" x14ac:dyDescent="0.3">
      <c r="A7" s="44"/>
      <c r="B7" s="83"/>
      <c r="C7" s="26" t="s">
        <v>70</v>
      </c>
      <c r="D7" s="89"/>
      <c r="E7" s="89"/>
    </row>
    <row r="8" spans="1:6" ht="14.25" customHeight="1" x14ac:dyDescent="0.3">
      <c r="A8" s="16"/>
      <c r="B8" s="84"/>
      <c r="C8" s="27" t="s">
        <v>71</v>
      </c>
      <c r="D8" s="88"/>
      <c r="E8" s="88"/>
    </row>
    <row r="9" spans="1:6" ht="14.25" customHeight="1" x14ac:dyDescent="0.3">
      <c r="A9" s="16"/>
      <c r="B9" s="84"/>
      <c r="C9" s="27" t="s">
        <v>72</v>
      </c>
      <c r="D9" s="88"/>
      <c r="E9" s="88"/>
    </row>
    <row r="10" spans="1:6" ht="14.25" customHeight="1" x14ac:dyDescent="0.3">
      <c r="A10" s="16"/>
      <c r="B10" s="84"/>
      <c r="C10" s="27" t="s">
        <v>73</v>
      </c>
      <c r="D10" s="88"/>
      <c r="E10" s="88"/>
    </row>
    <row r="11" spans="1:6" ht="14.25" customHeight="1" x14ac:dyDescent="0.3">
      <c r="A11" s="16"/>
      <c r="B11" s="84"/>
      <c r="C11" s="27" t="s">
        <v>95</v>
      </c>
      <c r="D11" s="88"/>
      <c r="E11" s="88"/>
    </row>
    <row r="12" spans="1:6" ht="14.25" customHeight="1" x14ac:dyDescent="0.3">
      <c r="A12" s="16"/>
      <c r="B12" s="85"/>
      <c r="C12" s="27" t="s">
        <v>94</v>
      </c>
      <c r="D12" s="88"/>
      <c r="E12" s="88"/>
    </row>
    <row r="13" spans="1:6" ht="14.25" customHeight="1" x14ac:dyDescent="0.3">
      <c r="A13" s="14"/>
      <c r="B13" s="25"/>
      <c r="C13" s="25"/>
      <c r="D13" s="24"/>
      <c r="E13" s="24"/>
      <c r="F13" s="46"/>
    </row>
    <row r="14" spans="1:6" x14ac:dyDescent="0.3">
      <c r="B14" s="9" t="s">
        <v>68</v>
      </c>
      <c r="D14" s="47"/>
      <c r="E14" s="47"/>
      <c r="F14" s="1"/>
    </row>
    <row r="15" spans="1:6" ht="27.6" x14ac:dyDescent="0.3">
      <c r="A15" s="14"/>
      <c r="B15" s="36" t="s">
        <v>0</v>
      </c>
      <c r="C15" s="18" t="s">
        <v>92</v>
      </c>
      <c r="D15" s="19" t="s">
        <v>87</v>
      </c>
      <c r="E15" s="19" t="s">
        <v>88</v>
      </c>
    </row>
    <row r="16" spans="1:6" ht="13.65" customHeight="1" x14ac:dyDescent="0.3">
      <c r="A16" s="48"/>
      <c r="B16" s="17">
        <v>1</v>
      </c>
      <c r="C16" s="39" t="s">
        <v>1</v>
      </c>
      <c r="D16" s="21">
        <v>0</v>
      </c>
      <c r="E16" s="20">
        <v>0</v>
      </c>
    </row>
    <row r="17" spans="2:6" ht="27.6" x14ac:dyDescent="0.3">
      <c r="B17" s="17">
        <v>2</v>
      </c>
      <c r="C17" s="39" t="s">
        <v>129</v>
      </c>
      <c r="D17" s="21">
        <v>0</v>
      </c>
      <c r="E17" s="20">
        <v>0</v>
      </c>
    </row>
    <row r="18" spans="2:6" ht="13.65" customHeight="1" x14ac:dyDescent="0.3">
      <c r="B18" s="17">
        <v>3</v>
      </c>
      <c r="C18" s="39" t="s">
        <v>2</v>
      </c>
      <c r="D18" s="21">
        <v>0</v>
      </c>
      <c r="E18" s="20">
        <v>0</v>
      </c>
    </row>
    <row r="19" spans="2:6" ht="13.65" customHeight="1" x14ac:dyDescent="0.3">
      <c r="B19" s="17">
        <v>4</v>
      </c>
      <c r="C19" s="39" t="s">
        <v>3</v>
      </c>
      <c r="D19" s="21">
        <v>0</v>
      </c>
      <c r="E19" s="20">
        <v>0</v>
      </c>
    </row>
    <row r="20" spans="2:6" ht="13.65" customHeight="1" x14ac:dyDescent="0.3">
      <c r="B20" s="17">
        <v>5</v>
      </c>
      <c r="C20" s="39" t="s">
        <v>96</v>
      </c>
      <c r="D20" s="21">
        <v>0</v>
      </c>
      <c r="E20" s="20">
        <v>0</v>
      </c>
    </row>
    <row r="21" spans="2:6" ht="13.65" customHeight="1" x14ac:dyDescent="0.3">
      <c r="B21" s="17">
        <v>6</v>
      </c>
      <c r="C21" s="39" t="s">
        <v>35</v>
      </c>
      <c r="D21" s="21">
        <v>0</v>
      </c>
      <c r="E21" s="20">
        <v>0</v>
      </c>
    </row>
    <row r="22" spans="2:6" ht="13.65" customHeight="1" x14ac:dyDescent="0.3">
      <c r="B22" s="17">
        <v>7</v>
      </c>
      <c r="C22" s="39" t="s">
        <v>36</v>
      </c>
      <c r="D22" s="21">
        <v>0</v>
      </c>
      <c r="E22" s="20">
        <v>0</v>
      </c>
    </row>
    <row r="23" spans="2:6" ht="13.65" customHeight="1" x14ac:dyDescent="0.3">
      <c r="B23" s="17">
        <v>8</v>
      </c>
      <c r="C23" s="39" t="s">
        <v>37</v>
      </c>
      <c r="D23" s="21">
        <v>0</v>
      </c>
      <c r="E23" s="20">
        <v>0</v>
      </c>
    </row>
    <row r="24" spans="2:6" ht="13.65" customHeight="1" x14ac:dyDescent="0.3">
      <c r="B24" s="17">
        <v>9</v>
      </c>
      <c r="C24" s="39" t="s">
        <v>38</v>
      </c>
      <c r="D24" s="21">
        <v>0</v>
      </c>
      <c r="E24" s="20">
        <v>0</v>
      </c>
    </row>
    <row r="25" spans="2:6" ht="13.65" customHeight="1" x14ac:dyDescent="0.3">
      <c r="B25" s="17">
        <v>10</v>
      </c>
      <c r="C25" s="39" t="s">
        <v>39</v>
      </c>
      <c r="D25" s="21">
        <v>0</v>
      </c>
      <c r="E25" s="20">
        <v>0</v>
      </c>
    </row>
    <row r="26" spans="2:6" ht="13.65" customHeight="1" x14ac:dyDescent="0.3">
      <c r="B26" s="17">
        <v>11</v>
      </c>
      <c r="C26" s="39" t="s">
        <v>10</v>
      </c>
      <c r="D26" s="21">
        <v>0</v>
      </c>
      <c r="E26" s="20">
        <v>0</v>
      </c>
    </row>
    <row r="27" spans="2:6" ht="13.65" customHeight="1" x14ac:dyDescent="0.3">
      <c r="B27" s="17">
        <v>12</v>
      </c>
      <c r="C27" s="39" t="s">
        <v>97</v>
      </c>
      <c r="D27" s="21">
        <v>0</v>
      </c>
      <c r="E27" s="20">
        <v>0</v>
      </c>
    </row>
    <row r="28" spans="2:6" x14ac:dyDescent="0.3">
      <c r="B28" s="17">
        <v>13</v>
      </c>
      <c r="C28" s="39" t="s">
        <v>98</v>
      </c>
      <c r="D28" s="21">
        <v>0</v>
      </c>
      <c r="E28" s="20">
        <v>0</v>
      </c>
      <c r="F28" s="43" t="s">
        <v>89</v>
      </c>
    </row>
    <row r="29" spans="2:6" ht="13.65" customHeight="1" x14ac:dyDescent="0.3">
      <c r="B29" s="17">
        <v>14</v>
      </c>
      <c r="C29" s="39" t="s">
        <v>99</v>
      </c>
      <c r="D29" s="21">
        <v>0</v>
      </c>
      <c r="E29" s="20">
        <v>0</v>
      </c>
    </row>
    <row r="30" spans="2:6" ht="13.65" customHeight="1" x14ac:dyDescent="0.3">
      <c r="B30" s="17">
        <v>15</v>
      </c>
      <c r="C30" s="39" t="s">
        <v>100</v>
      </c>
      <c r="D30" s="21">
        <v>0</v>
      </c>
      <c r="E30" s="20">
        <v>0</v>
      </c>
    </row>
    <row r="31" spans="2:6" ht="15" customHeight="1" x14ac:dyDescent="0.3">
      <c r="B31" s="17">
        <v>16</v>
      </c>
      <c r="C31" s="93" t="s">
        <v>4</v>
      </c>
      <c r="D31" s="94"/>
      <c r="E31" s="94"/>
    </row>
    <row r="32" spans="2:6" ht="12.75" customHeight="1" x14ac:dyDescent="0.3">
      <c r="B32" s="17" t="s">
        <v>102</v>
      </c>
      <c r="C32" s="39" t="s">
        <v>40</v>
      </c>
      <c r="D32" s="21">
        <v>0</v>
      </c>
      <c r="E32" s="20">
        <v>0</v>
      </c>
    </row>
    <row r="33" spans="2:6" ht="12.75" customHeight="1" x14ac:dyDescent="0.3">
      <c r="B33" s="17" t="s">
        <v>103</v>
      </c>
      <c r="C33" s="39" t="s">
        <v>41</v>
      </c>
      <c r="D33" s="21">
        <v>0</v>
      </c>
      <c r="E33" s="20">
        <v>0</v>
      </c>
    </row>
    <row r="34" spans="2:6" ht="23.25" customHeight="1" x14ac:dyDescent="0.3">
      <c r="B34" s="17" t="s">
        <v>104</v>
      </c>
      <c r="C34" s="39" t="s">
        <v>42</v>
      </c>
      <c r="D34" s="21">
        <v>0</v>
      </c>
      <c r="E34" s="20">
        <v>0</v>
      </c>
    </row>
    <row r="35" spans="2:6" ht="12.75" customHeight="1" x14ac:dyDescent="0.3">
      <c r="B35" s="17" t="s">
        <v>105</v>
      </c>
      <c r="C35" s="39" t="s">
        <v>101</v>
      </c>
      <c r="D35" s="21">
        <v>0</v>
      </c>
      <c r="E35" s="20">
        <v>0</v>
      </c>
    </row>
    <row r="36" spans="2:6" ht="12.75" customHeight="1" x14ac:dyDescent="0.3">
      <c r="B36" s="17">
        <v>17</v>
      </c>
      <c r="C36" s="39" t="s">
        <v>43</v>
      </c>
      <c r="D36" s="21">
        <v>0</v>
      </c>
      <c r="E36" s="20">
        <v>0</v>
      </c>
    </row>
    <row r="37" spans="2:6" ht="12.75" customHeight="1" x14ac:dyDescent="0.3">
      <c r="B37" s="17">
        <v>18</v>
      </c>
      <c r="C37" s="39" t="s">
        <v>46</v>
      </c>
      <c r="D37" s="21">
        <v>0</v>
      </c>
      <c r="E37" s="20">
        <v>0</v>
      </c>
    </row>
    <row r="38" spans="2:6" ht="27.6" x14ac:dyDescent="0.3">
      <c r="B38" s="17">
        <v>19</v>
      </c>
      <c r="C38" s="39" t="s">
        <v>11</v>
      </c>
      <c r="D38" s="21">
        <v>0</v>
      </c>
      <c r="E38" s="20">
        <v>0</v>
      </c>
      <c r="F38" s="43" t="s">
        <v>89</v>
      </c>
    </row>
    <row r="39" spans="2:6" ht="12.75" customHeight="1" x14ac:dyDescent="0.3">
      <c r="B39" s="17">
        <v>20</v>
      </c>
      <c r="C39" s="93" t="s">
        <v>90</v>
      </c>
      <c r="D39" s="94"/>
      <c r="E39" s="95"/>
    </row>
    <row r="40" spans="2:6" ht="12.75" customHeight="1" x14ac:dyDescent="0.3">
      <c r="B40" s="17" t="s">
        <v>106</v>
      </c>
      <c r="C40" s="39" t="s">
        <v>8</v>
      </c>
      <c r="D40" s="21">
        <v>0</v>
      </c>
      <c r="E40" s="20">
        <v>0</v>
      </c>
    </row>
    <row r="41" spans="2:6" ht="12.75" customHeight="1" x14ac:dyDescent="0.3">
      <c r="B41" s="17" t="s">
        <v>107</v>
      </c>
      <c r="C41" s="39" t="s">
        <v>12</v>
      </c>
      <c r="D41" s="21">
        <v>0</v>
      </c>
      <c r="E41" s="20">
        <v>0</v>
      </c>
    </row>
    <row r="42" spans="2:6" x14ac:dyDescent="0.3">
      <c r="B42" s="17">
        <v>21</v>
      </c>
      <c r="C42" s="90" t="s">
        <v>9</v>
      </c>
      <c r="D42" s="91"/>
      <c r="E42" s="92"/>
    </row>
    <row r="43" spans="2:6" ht="12.75" customHeight="1" x14ac:dyDescent="0.3">
      <c r="B43" s="15" t="s">
        <v>108</v>
      </c>
      <c r="C43" s="40"/>
      <c r="D43" s="21">
        <v>0</v>
      </c>
      <c r="E43" s="20">
        <v>0</v>
      </c>
    </row>
    <row r="44" spans="2:6" ht="12.75" customHeight="1" x14ac:dyDescent="0.3">
      <c r="B44" s="15" t="s">
        <v>109</v>
      </c>
      <c r="C44" s="40"/>
      <c r="D44" s="21">
        <v>0</v>
      </c>
      <c r="E44" s="20">
        <v>0</v>
      </c>
    </row>
    <row r="45" spans="2:6" ht="12.75" customHeight="1" x14ac:dyDescent="0.3">
      <c r="B45" s="15" t="s">
        <v>110</v>
      </c>
      <c r="C45" s="40"/>
      <c r="D45" s="21">
        <v>0</v>
      </c>
      <c r="E45" s="20">
        <v>0</v>
      </c>
    </row>
    <row r="46" spans="2:6" ht="12.75" customHeight="1" x14ac:dyDescent="0.3">
      <c r="B46" s="15" t="s">
        <v>111</v>
      </c>
      <c r="C46" s="40"/>
      <c r="D46" s="21">
        <v>0</v>
      </c>
      <c r="E46" s="20">
        <v>0</v>
      </c>
    </row>
    <row r="47" spans="2:6" ht="12.75" customHeight="1" x14ac:dyDescent="0.3">
      <c r="B47" s="15" t="s">
        <v>112</v>
      </c>
      <c r="C47" s="40"/>
      <c r="D47" s="21">
        <v>0</v>
      </c>
      <c r="E47" s="20">
        <v>0</v>
      </c>
    </row>
    <row r="48" spans="2:6" ht="17.25" customHeight="1" x14ac:dyDescent="0.3">
      <c r="B48" s="110" t="s">
        <v>113</v>
      </c>
      <c r="C48" s="111"/>
      <c r="D48" s="53">
        <f>SUM(D16:D30)+SUM(D32:D38)+SUM(D40:D41)+SUM(D43:D47)</f>
        <v>0</v>
      </c>
      <c r="E48" s="53">
        <f>SUM(E16:E30)+SUM(E32:E38)+SUM(E40:E41)+SUM(E43:E47)</f>
        <v>0</v>
      </c>
    </row>
    <row r="49" spans="2:6" x14ac:dyDescent="0.3">
      <c r="B49" s="15">
        <v>22</v>
      </c>
      <c r="C49" s="93" t="s">
        <v>5</v>
      </c>
      <c r="D49" s="94"/>
      <c r="E49" s="95"/>
    </row>
    <row r="50" spans="2:6" x14ac:dyDescent="0.3">
      <c r="B50" s="15" t="s">
        <v>114</v>
      </c>
      <c r="C50" s="39" t="s">
        <v>44</v>
      </c>
      <c r="D50" s="21">
        <v>0</v>
      </c>
      <c r="E50" s="20">
        <v>0</v>
      </c>
    </row>
    <row r="51" spans="2:6" ht="12.75" customHeight="1" x14ac:dyDescent="0.3">
      <c r="B51" s="15" t="s">
        <v>115</v>
      </c>
      <c r="C51" s="39" t="s">
        <v>6</v>
      </c>
      <c r="D51" s="21">
        <v>0</v>
      </c>
      <c r="E51" s="20">
        <v>0</v>
      </c>
    </row>
    <row r="52" spans="2:6" ht="12.75" customHeight="1" x14ac:dyDescent="0.3">
      <c r="B52" s="15" t="s">
        <v>116</v>
      </c>
      <c r="C52" s="39" t="s">
        <v>126</v>
      </c>
      <c r="D52" s="21">
        <v>0</v>
      </c>
      <c r="E52" s="20">
        <v>0</v>
      </c>
    </row>
    <row r="53" spans="2:6" ht="12.75" customHeight="1" x14ac:dyDescent="0.3">
      <c r="B53" s="15" t="s">
        <v>117</v>
      </c>
      <c r="C53" s="39" t="s">
        <v>13</v>
      </c>
      <c r="D53" s="21">
        <v>0</v>
      </c>
      <c r="E53" s="20">
        <v>0</v>
      </c>
    </row>
    <row r="54" spans="2:6" ht="12.75" customHeight="1" x14ac:dyDescent="0.3">
      <c r="B54" s="15" t="s">
        <v>118</v>
      </c>
      <c r="C54" s="39" t="s">
        <v>127</v>
      </c>
      <c r="D54" s="21">
        <v>0</v>
      </c>
      <c r="E54" s="20">
        <v>0</v>
      </c>
    </row>
    <row r="55" spans="2:6" ht="12.75" customHeight="1" x14ac:dyDescent="0.3">
      <c r="B55" s="15" t="s">
        <v>119</v>
      </c>
      <c r="C55" s="39" t="s">
        <v>134</v>
      </c>
      <c r="D55" s="21">
        <v>0</v>
      </c>
      <c r="E55" s="20">
        <v>0</v>
      </c>
      <c r="F55" s="43" t="s">
        <v>89</v>
      </c>
    </row>
    <row r="56" spans="2:6" ht="12.75" customHeight="1" x14ac:dyDescent="0.3">
      <c r="B56" s="15" t="s">
        <v>120</v>
      </c>
      <c r="C56" s="39" t="s">
        <v>7</v>
      </c>
      <c r="D56" s="21">
        <v>0</v>
      </c>
      <c r="E56" s="20">
        <v>0</v>
      </c>
    </row>
    <row r="57" spans="2:6" x14ac:dyDescent="0.3">
      <c r="B57" s="52">
        <v>23</v>
      </c>
      <c r="C57" s="90" t="s">
        <v>9</v>
      </c>
      <c r="D57" s="91"/>
      <c r="E57" s="92"/>
    </row>
    <row r="58" spans="2:6" ht="12.75" customHeight="1" x14ac:dyDescent="0.3">
      <c r="B58" s="15" t="s">
        <v>121</v>
      </c>
      <c r="C58" s="40"/>
      <c r="D58" s="21">
        <v>0</v>
      </c>
      <c r="E58" s="20">
        <v>0</v>
      </c>
    </row>
    <row r="59" spans="2:6" ht="12.75" customHeight="1" x14ac:dyDescent="0.3">
      <c r="B59" s="15" t="s">
        <v>122</v>
      </c>
      <c r="C59" s="40"/>
      <c r="D59" s="21">
        <v>0</v>
      </c>
      <c r="E59" s="20">
        <v>0</v>
      </c>
    </row>
    <row r="60" spans="2:6" ht="12.75" customHeight="1" x14ac:dyDescent="0.3">
      <c r="B60" s="15" t="s">
        <v>123</v>
      </c>
      <c r="C60" s="40"/>
      <c r="D60" s="21">
        <v>0</v>
      </c>
      <c r="E60" s="20">
        <v>0</v>
      </c>
    </row>
    <row r="61" spans="2:6" ht="12.75" customHeight="1" x14ac:dyDescent="0.3">
      <c r="B61" s="15" t="s">
        <v>124</v>
      </c>
      <c r="C61" s="40"/>
      <c r="D61" s="21">
        <v>0</v>
      </c>
      <c r="E61" s="20">
        <v>0</v>
      </c>
    </row>
    <row r="62" spans="2:6" ht="12.75" customHeight="1" x14ac:dyDescent="0.3">
      <c r="B62" s="15" t="s">
        <v>125</v>
      </c>
      <c r="C62" s="40"/>
      <c r="D62" s="21">
        <v>0</v>
      </c>
      <c r="E62" s="20">
        <v>0</v>
      </c>
    </row>
    <row r="63" spans="2:6" ht="17.25" customHeight="1" x14ac:dyDescent="0.3">
      <c r="B63" s="108" t="s">
        <v>132</v>
      </c>
      <c r="C63" s="109"/>
      <c r="D63" s="54">
        <f>SUM(D50:D56)+SUM(D58:D62)</f>
        <v>0</v>
      </c>
      <c r="E63" s="54">
        <f>SUM(E50:E56)+SUM(E58:E62)</f>
        <v>0</v>
      </c>
    </row>
    <row r="64" spans="2:6" ht="12.75" customHeight="1" x14ac:dyDescent="0.3">
      <c r="B64" s="106" t="s">
        <v>130</v>
      </c>
      <c r="C64" s="107"/>
      <c r="D64" s="55">
        <f>D63+D48</f>
        <v>0</v>
      </c>
      <c r="E64" s="55">
        <f>E63+E48</f>
        <v>0</v>
      </c>
    </row>
    <row r="65" spans="2:9" ht="20.25" customHeight="1" x14ac:dyDescent="0.3">
      <c r="B65" s="104" t="s">
        <v>131</v>
      </c>
      <c r="C65" s="105"/>
      <c r="D65" s="98">
        <f>SUM(E48+E63)</f>
        <v>0</v>
      </c>
      <c r="E65" s="103"/>
    </row>
    <row r="66" spans="2:9" ht="14.25" customHeight="1" x14ac:dyDescent="0.3">
      <c r="B66" s="96" t="s">
        <v>93</v>
      </c>
      <c r="C66" s="97"/>
      <c r="D66" s="98"/>
      <c r="E66" s="99"/>
    </row>
    <row r="67" spans="2:9" ht="13.65" customHeight="1" x14ac:dyDescent="0.3">
      <c r="B67" s="130" t="s">
        <v>64</v>
      </c>
      <c r="C67" s="131"/>
      <c r="D67" s="129"/>
      <c r="E67" s="129"/>
    </row>
    <row r="68" spans="2:9" ht="15.75" customHeight="1" x14ac:dyDescent="0.3">
      <c r="E68" s="49"/>
      <c r="F68" s="49"/>
      <c r="H68" s="47"/>
      <c r="I68" s="47"/>
    </row>
    <row r="69" spans="2:9" x14ac:dyDescent="0.3">
      <c r="B69" s="9" t="s">
        <v>69</v>
      </c>
      <c r="C69" s="9"/>
    </row>
    <row r="70" spans="2:9" x14ac:dyDescent="0.3">
      <c r="B70" s="124" t="s">
        <v>63</v>
      </c>
      <c r="C70" s="124"/>
      <c r="D70" s="125">
        <v>0</v>
      </c>
      <c r="E70" s="125"/>
    </row>
    <row r="71" spans="2:9" ht="28.5" customHeight="1" x14ac:dyDescent="0.3">
      <c r="B71" s="124" t="s">
        <v>74</v>
      </c>
      <c r="C71" s="124"/>
      <c r="D71" s="125">
        <f>D65</f>
        <v>0</v>
      </c>
      <c r="E71" s="134"/>
    </row>
    <row r="72" spans="2:9" x14ac:dyDescent="0.3">
      <c r="B72" s="126" t="s">
        <v>66</v>
      </c>
      <c r="C72" s="127"/>
      <c r="D72" s="127"/>
      <c r="E72" s="128"/>
    </row>
    <row r="73" spans="2:9" ht="22.65" customHeight="1" x14ac:dyDescent="0.3">
      <c r="B73" s="132" t="s">
        <v>133</v>
      </c>
      <c r="C73" s="133"/>
      <c r="D73" s="125">
        <v>0</v>
      </c>
      <c r="E73" s="125"/>
    </row>
    <row r="74" spans="2:9" ht="40.65" customHeight="1" x14ac:dyDescent="0.3">
      <c r="B74" s="132" t="s">
        <v>86</v>
      </c>
      <c r="C74" s="133"/>
      <c r="D74" s="125">
        <v>0</v>
      </c>
      <c r="E74" s="125"/>
    </row>
    <row r="75" spans="2:9" ht="40.65" customHeight="1" x14ac:dyDescent="0.3">
      <c r="B75" s="121" t="s">
        <v>85</v>
      </c>
      <c r="C75" s="122"/>
      <c r="D75" s="122"/>
      <c r="E75" s="123"/>
    </row>
    <row r="76" spans="2:9" ht="13.65" customHeight="1" x14ac:dyDescent="0.3">
      <c r="B76" s="112" t="s">
        <v>76</v>
      </c>
      <c r="C76" s="113"/>
      <c r="D76" s="118">
        <v>0</v>
      </c>
      <c r="E76" s="118"/>
    </row>
    <row r="77" spans="2:9" ht="13.65" customHeight="1" x14ac:dyDescent="0.3">
      <c r="B77" s="114" t="s">
        <v>77</v>
      </c>
      <c r="C77" s="115"/>
      <c r="D77" s="118">
        <v>0</v>
      </c>
      <c r="E77" s="118"/>
    </row>
    <row r="78" spans="2:9" ht="13.65" customHeight="1" x14ac:dyDescent="0.3">
      <c r="B78" s="112" t="s">
        <v>78</v>
      </c>
      <c r="C78" s="113"/>
      <c r="D78" s="118">
        <v>0</v>
      </c>
      <c r="E78" s="118"/>
    </row>
    <row r="79" spans="2:9" ht="13.65" customHeight="1" x14ac:dyDescent="0.3">
      <c r="B79" s="114" t="s">
        <v>79</v>
      </c>
      <c r="C79" s="115"/>
      <c r="D79" s="118">
        <v>0</v>
      </c>
      <c r="E79" s="118"/>
    </row>
    <row r="80" spans="2:9" ht="13.65" customHeight="1" x14ac:dyDescent="0.3">
      <c r="B80" s="112" t="s">
        <v>80</v>
      </c>
      <c r="C80" s="113"/>
      <c r="D80" s="118">
        <v>0</v>
      </c>
      <c r="E80" s="118"/>
    </row>
    <row r="81" spans="1:5" ht="13.65" customHeight="1" x14ac:dyDescent="0.3">
      <c r="B81" s="114" t="s">
        <v>81</v>
      </c>
      <c r="C81" s="115"/>
      <c r="D81" s="118">
        <v>0</v>
      </c>
      <c r="E81" s="118"/>
    </row>
    <row r="82" spans="1:5" ht="13.65" customHeight="1" x14ac:dyDescent="0.3">
      <c r="B82" s="114" t="s">
        <v>82</v>
      </c>
      <c r="C82" s="115"/>
      <c r="D82" s="118">
        <v>0</v>
      </c>
      <c r="E82" s="118"/>
    </row>
    <row r="83" spans="1:5" ht="13.65" customHeight="1" x14ac:dyDescent="0.3">
      <c r="B83" s="114" t="s">
        <v>83</v>
      </c>
      <c r="C83" s="115"/>
      <c r="D83" s="118">
        <v>0</v>
      </c>
      <c r="E83" s="118"/>
    </row>
    <row r="84" spans="1:5" ht="13.65" customHeight="1" x14ac:dyDescent="0.3">
      <c r="B84" s="114" t="s">
        <v>84</v>
      </c>
      <c r="C84" s="115"/>
      <c r="D84" s="118">
        <v>0</v>
      </c>
      <c r="E84" s="118"/>
    </row>
    <row r="85" spans="1:5" ht="13.65" customHeight="1" x14ac:dyDescent="0.3">
      <c r="B85" s="114" t="s">
        <v>91</v>
      </c>
      <c r="C85" s="115"/>
      <c r="D85" s="118">
        <v>0</v>
      </c>
      <c r="E85" s="118"/>
    </row>
    <row r="86" spans="1:5" ht="15" customHeight="1" x14ac:dyDescent="0.3">
      <c r="B86" s="116" t="s">
        <v>75</v>
      </c>
      <c r="C86" s="117"/>
      <c r="D86" s="118">
        <f>SUM(D76:E85)</f>
        <v>0</v>
      </c>
      <c r="E86" s="118"/>
    </row>
    <row r="87" spans="1:5" ht="14.25" customHeight="1" x14ac:dyDescent="0.3">
      <c r="A87" s="13"/>
      <c r="B87" s="13"/>
      <c r="C87" s="13"/>
      <c r="D87" s="11"/>
      <c r="E87" s="50"/>
    </row>
    <row r="88" spans="1:5" ht="14.25" customHeight="1" x14ac:dyDescent="0.3">
      <c r="A88" s="13"/>
      <c r="B88" s="13"/>
      <c r="C88" s="13"/>
      <c r="D88" s="11"/>
      <c r="E88" s="50"/>
    </row>
    <row r="89" spans="1:5" x14ac:dyDescent="0.3">
      <c r="A89" s="10"/>
      <c r="B89" s="10"/>
      <c r="C89" s="47"/>
      <c r="D89" s="100" t="s">
        <v>128</v>
      </c>
      <c r="E89" s="100"/>
    </row>
    <row r="90" spans="1:5" x14ac:dyDescent="0.3">
      <c r="A90" s="10"/>
      <c r="B90" s="10"/>
      <c r="C90" s="47"/>
      <c r="D90" s="51"/>
      <c r="E90" s="51"/>
    </row>
    <row r="91" spans="1:5" x14ac:dyDescent="0.3">
      <c r="A91" s="10"/>
      <c r="B91" s="10"/>
      <c r="C91" s="47"/>
      <c r="D91" s="100" t="s">
        <v>49</v>
      </c>
      <c r="E91" s="100"/>
    </row>
    <row r="92" spans="1:5" x14ac:dyDescent="0.3">
      <c r="A92" s="10"/>
      <c r="B92" s="10"/>
      <c r="C92" s="47"/>
      <c r="E92" s="50"/>
    </row>
    <row r="93" spans="1:5" x14ac:dyDescent="0.3">
      <c r="A93" s="10"/>
      <c r="B93" s="10"/>
      <c r="C93" s="47"/>
      <c r="D93" s="50"/>
      <c r="E93" s="50"/>
    </row>
  </sheetData>
  <mergeCells count="57">
    <mergeCell ref="D5:E5"/>
    <mergeCell ref="D76:E76"/>
    <mergeCell ref="D77:E77"/>
    <mergeCell ref="B75:E75"/>
    <mergeCell ref="B70:C70"/>
    <mergeCell ref="D70:E70"/>
    <mergeCell ref="B72:E72"/>
    <mergeCell ref="D65:E65"/>
    <mergeCell ref="D67:E67"/>
    <mergeCell ref="B67:C67"/>
    <mergeCell ref="B74:C74"/>
    <mergeCell ref="B71:C71"/>
    <mergeCell ref="B73:C73"/>
    <mergeCell ref="D71:E71"/>
    <mergeCell ref="D73:E73"/>
    <mergeCell ref="D74:E74"/>
    <mergeCell ref="D78:E78"/>
    <mergeCell ref="D85:E85"/>
    <mergeCell ref="D86:E86"/>
    <mergeCell ref="B78:C78"/>
    <mergeCell ref="B82:C82"/>
    <mergeCell ref="B83:C83"/>
    <mergeCell ref="B80:C80"/>
    <mergeCell ref="D79:E79"/>
    <mergeCell ref="D80:E80"/>
    <mergeCell ref="D82:E82"/>
    <mergeCell ref="D83:E83"/>
    <mergeCell ref="D84:E84"/>
    <mergeCell ref="B81:C81"/>
    <mergeCell ref="D81:E81"/>
    <mergeCell ref="B66:C66"/>
    <mergeCell ref="D66:E66"/>
    <mergeCell ref="D89:E89"/>
    <mergeCell ref="D91:E91"/>
    <mergeCell ref="D1:E1"/>
    <mergeCell ref="B5:C5"/>
    <mergeCell ref="B65:C65"/>
    <mergeCell ref="B64:C64"/>
    <mergeCell ref="B63:C63"/>
    <mergeCell ref="B48:C48"/>
    <mergeCell ref="B76:C76"/>
    <mergeCell ref="B77:C77"/>
    <mergeCell ref="B84:C84"/>
    <mergeCell ref="B85:C85"/>
    <mergeCell ref="B86:C86"/>
    <mergeCell ref="B79:C79"/>
    <mergeCell ref="C57:E57"/>
    <mergeCell ref="C31:E31"/>
    <mergeCell ref="C39:E39"/>
    <mergeCell ref="C42:E42"/>
    <mergeCell ref="C49:E49"/>
    <mergeCell ref="D12:E12"/>
    <mergeCell ref="D7:E7"/>
    <mergeCell ref="D8:E8"/>
    <mergeCell ref="D9:E9"/>
    <mergeCell ref="D10:E10"/>
    <mergeCell ref="D11:E11"/>
  </mergeCells>
  <conditionalFormatting sqref="F14">
    <cfRule type="containsText" dxfId="6" priority="12" operator="containsText" text="OK">
      <formula>NOT(ISERROR(SEARCH("OK",F14)))</formula>
    </cfRule>
  </conditionalFormatting>
  <conditionalFormatting sqref="F14">
    <cfRule type="containsText" dxfId="5" priority="11" operator="containsText" text="wnioskowana kwota">
      <formula>NOT(ISERROR(SEARCH("wnioskowana kwota",F14)))</formula>
    </cfRule>
  </conditionalFormatting>
  <conditionalFormatting sqref="D87:D88">
    <cfRule type="containsText" dxfId="4" priority="2" operator="containsText" text="transz">
      <formula>NOT(ISERROR(SEARCH("transz",D87)))</formula>
    </cfRule>
    <cfRule type="containsText" dxfId="3" priority="5" operator="containsText" text="OK">
      <formula>NOT(ISERROR(SEARCH("OK",D87)))</formula>
    </cfRule>
  </conditionalFormatting>
  <conditionalFormatting sqref="D87:D88">
    <cfRule type="containsText" dxfId="2" priority="4" operator="containsText" text="wnioskowana kwota">
      <formula>NOT(ISERROR(SEARCH("wnioskowana kwota",D87)))</formula>
    </cfRule>
  </conditionalFormatting>
  <conditionalFormatting sqref="D87:D88">
    <cfRule type="containsText" dxfId="1" priority="3" operator="containsText" text="OK">
      <formula>NOT(ISERROR(SEARCH("OK",D87)))</formula>
    </cfRule>
  </conditionalFormatting>
  <pageMargins left="0.25" right="0.25" top="0.75" bottom="0.75" header="0.3" footer="0.3"/>
  <pageSetup paperSize="9" scale="89" fitToHeight="0" orientation="portrait" r:id="rId1"/>
  <headerFooter>
    <oddFooter>&amp;C&amp;P z &amp;N</oddFooter>
  </headerFooter>
  <rowBreaks count="1" manualBreakCount="1">
    <brk id="4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66"/>
  <sheetViews>
    <sheetView zoomScale="80" zoomScaleNormal="80" workbookViewId="0">
      <selection activeCell="B5" sqref="B5"/>
    </sheetView>
  </sheetViews>
  <sheetFormatPr defaultColWidth="9.109375" defaultRowHeight="14.4" x14ac:dyDescent="0.3"/>
  <cols>
    <col min="1" max="1" width="9.109375" style="43"/>
    <col min="2" max="2" width="42.44140625" style="43" customWidth="1"/>
    <col min="3" max="3" width="51.44140625" style="43" customWidth="1"/>
    <col min="4" max="4" width="13.33203125" style="43" customWidth="1"/>
    <col min="5" max="5" width="13.109375" style="43" customWidth="1"/>
    <col min="6" max="6" width="12.44140625" style="43" customWidth="1"/>
    <col min="7" max="7" width="27" style="43" customWidth="1"/>
    <col min="8" max="9" width="9.109375" style="43"/>
    <col min="10" max="10" width="13" style="43" customWidth="1"/>
    <col min="11" max="12" width="9.109375" style="43"/>
    <col min="13" max="13" width="12.33203125" style="43" bestFit="1" customWidth="1"/>
    <col min="14" max="15" width="9.109375" style="43"/>
    <col min="16" max="16" width="12.33203125" style="43" bestFit="1" customWidth="1"/>
    <col min="17" max="18" width="9.109375" style="43"/>
    <col min="19" max="19" width="12.33203125" style="43" bestFit="1" customWidth="1"/>
    <col min="20" max="21" width="9.109375" style="43"/>
    <col min="22" max="22" width="12.33203125" style="43" bestFit="1" customWidth="1"/>
    <col min="23" max="24" width="9.109375" style="43"/>
    <col min="25" max="25" width="12.33203125" style="43" bestFit="1" customWidth="1"/>
    <col min="26" max="27" width="9.109375" style="43"/>
    <col min="28" max="28" width="12.33203125" style="43" bestFit="1" customWidth="1"/>
    <col min="29" max="30" width="9.109375" style="43"/>
    <col min="31" max="31" width="12.33203125" style="43" bestFit="1" customWidth="1"/>
    <col min="32" max="32" width="9.109375" style="43"/>
    <col min="33" max="33" width="10.5546875" style="43" bestFit="1" customWidth="1"/>
    <col min="34" max="34" width="12.33203125" style="43" bestFit="1" customWidth="1"/>
    <col min="35" max="36" width="9.109375" style="43"/>
    <col min="37" max="37" width="12.33203125" style="43" bestFit="1" customWidth="1"/>
    <col min="38" max="38" width="14.109375" style="43" customWidth="1"/>
    <col min="39" max="16384" width="9.109375" style="43"/>
  </cols>
  <sheetData>
    <row r="1" spans="2:38" ht="15" customHeight="1" x14ac:dyDescent="0.3">
      <c r="F1" s="59"/>
    </row>
    <row r="2" spans="2:38" ht="15" customHeight="1" x14ac:dyDescent="0.3">
      <c r="F2" s="59"/>
      <c r="AC2" s="43" t="s">
        <v>89</v>
      </c>
      <c r="AE2" s="43" t="s">
        <v>89</v>
      </c>
      <c r="AH2" s="43" t="s">
        <v>89</v>
      </c>
      <c r="AI2" s="43" t="s">
        <v>89</v>
      </c>
      <c r="AK2" s="43" t="s">
        <v>89</v>
      </c>
    </row>
    <row r="4" spans="2:38" x14ac:dyDescent="0.3">
      <c r="H4" s="60" t="s">
        <v>14</v>
      </c>
      <c r="I4" s="60"/>
      <c r="J4" s="61"/>
      <c r="K4" s="62"/>
      <c r="L4" s="60"/>
      <c r="M4" s="62"/>
      <c r="N4" s="62"/>
      <c r="O4" s="60"/>
      <c r="P4" s="62"/>
      <c r="Q4" s="62"/>
      <c r="R4" s="60"/>
      <c r="S4" s="62"/>
      <c r="T4" s="60"/>
      <c r="U4" s="60"/>
      <c r="V4" s="62"/>
      <c r="W4" s="60"/>
      <c r="X4" s="60"/>
      <c r="Y4" s="62"/>
      <c r="Z4" s="60"/>
      <c r="AA4" s="60"/>
      <c r="AB4" s="62"/>
      <c r="AC4" s="60"/>
      <c r="AD4" s="60"/>
      <c r="AE4" s="62"/>
      <c r="AF4" s="60"/>
      <c r="AG4" s="62"/>
      <c r="AH4" s="62"/>
      <c r="AI4" s="60"/>
      <c r="AJ4" s="60"/>
      <c r="AK4" s="62"/>
      <c r="AL4" s="63"/>
    </row>
    <row r="5" spans="2:38" ht="88.5" customHeight="1" x14ac:dyDescent="0.3">
      <c r="B5" s="36" t="s">
        <v>0</v>
      </c>
      <c r="C5" s="18" t="s">
        <v>92</v>
      </c>
      <c r="D5" s="19" t="s">
        <v>87</v>
      </c>
      <c r="E5" s="19" t="s">
        <v>88</v>
      </c>
      <c r="F5" s="58" t="s">
        <v>45</v>
      </c>
      <c r="H5" s="2" t="s">
        <v>15</v>
      </c>
      <c r="I5" s="3" t="s">
        <v>16</v>
      </c>
      <c r="J5" s="4"/>
      <c r="K5" s="2" t="s">
        <v>17</v>
      </c>
      <c r="L5" s="3" t="s">
        <v>18</v>
      </c>
      <c r="M5" s="4"/>
      <c r="N5" s="2" t="s">
        <v>19</v>
      </c>
      <c r="O5" s="3" t="s">
        <v>20</v>
      </c>
      <c r="P5" s="4"/>
      <c r="Q5" s="2" t="s">
        <v>21</v>
      </c>
      <c r="R5" s="3" t="s">
        <v>22</v>
      </c>
      <c r="S5" s="4"/>
      <c r="T5" s="2" t="s">
        <v>23</v>
      </c>
      <c r="U5" s="3" t="s">
        <v>24</v>
      </c>
      <c r="V5" s="4"/>
      <c r="W5" s="2" t="s">
        <v>25</v>
      </c>
      <c r="X5" s="3" t="s">
        <v>26</v>
      </c>
      <c r="Y5" s="4"/>
      <c r="Z5" s="2" t="s">
        <v>27</v>
      </c>
      <c r="AA5" s="3" t="s">
        <v>28</v>
      </c>
      <c r="AB5" s="4"/>
      <c r="AC5" s="2" t="s">
        <v>29</v>
      </c>
      <c r="AD5" s="3" t="s">
        <v>30</v>
      </c>
      <c r="AE5" s="4"/>
      <c r="AF5" s="2" t="s">
        <v>31</v>
      </c>
      <c r="AG5" s="4" t="s">
        <v>137</v>
      </c>
      <c r="AH5" s="4"/>
      <c r="AI5" s="2" t="s">
        <v>135</v>
      </c>
      <c r="AJ5" s="3" t="s">
        <v>136</v>
      </c>
      <c r="AK5" s="4"/>
      <c r="AL5" s="5" t="s">
        <v>32</v>
      </c>
    </row>
    <row r="6" spans="2:38" x14ac:dyDescent="0.3">
      <c r="B6" s="17">
        <v>1</v>
      </c>
      <c r="C6" s="39" t="s">
        <v>1</v>
      </c>
      <c r="D6" s="21">
        <f>Kosztorys_Klienta!D16</f>
        <v>0</v>
      </c>
      <c r="E6" s="20">
        <f>Kosztorys_Klienta!E16</f>
        <v>0</v>
      </c>
      <c r="F6" s="37">
        <v>0</v>
      </c>
      <c r="H6" s="6">
        <v>0.5</v>
      </c>
      <c r="I6" s="8">
        <v>0.5</v>
      </c>
      <c r="J6" s="7">
        <f>(E6*H6)+(I6*E6)</f>
        <v>0</v>
      </c>
      <c r="K6" s="6">
        <v>0.5</v>
      </c>
      <c r="L6" s="8">
        <v>0.5</v>
      </c>
      <c r="M6" s="7">
        <f>(E6*K6)+(L6*E6)</f>
        <v>0</v>
      </c>
      <c r="N6" s="6">
        <v>0.5</v>
      </c>
      <c r="O6" s="8">
        <v>0.5</v>
      </c>
      <c r="P6" s="7">
        <f>(E6*N6)+(O6*E6)</f>
        <v>0</v>
      </c>
      <c r="Q6" s="6">
        <v>0.5</v>
      </c>
      <c r="R6" s="8">
        <v>0.5</v>
      </c>
      <c r="S6" s="7">
        <f>(E6*Q6)+(R6*E6)</f>
        <v>0</v>
      </c>
      <c r="T6" s="6">
        <v>0.5</v>
      </c>
      <c r="U6" s="8">
        <v>0.5</v>
      </c>
      <c r="V6" s="7">
        <f>(E6*T6)+(U6*E6)</f>
        <v>0</v>
      </c>
      <c r="W6" s="6">
        <v>0.5</v>
      </c>
      <c r="X6" s="8">
        <v>0.5</v>
      </c>
      <c r="Y6" s="7">
        <f>(E6*W6)+(X6*E6)</f>
        <v>0</v>
      </c>
      <c r="Z6" s="6">
        <v>0.5</v>
      </c>
      <c r="AA6" s="8">
        <v>0.5</v>
      </c>
      <c r="AB6" s="7">
        <f>(E6*Z6)+(AA6*E6)</f>
        <v>0</v>
      </c>
      <c r="AC6" s="6">
        <v>0.5</v>
      </c>
      <c r="AD6" s="8">
        <v>0.5</v>
      </c>
      <c r="AE6" s="7">
        <f>(E6*AC6)+(AD6*E6)</f>
        <v>0</v>
      </c>
      <c r="AF6" s="6">
        <v>0.5</v>
      </c>
      <c r="AG6" s="8">
        <v>0.5</v>
      </c>
      <c r="AH6" s="7">
        <f>(E6*AF6)+(AG6*E6)</f>
        <v>0</v>
      </c>
      <c r="AI6" s="6">
        <v>0.5</v>
      </c>
      <c r="AJ6" s="8">
        <v>0.5</v>
      </c>
      <c r="AK6" s="7">
        <f>(E6*AI6)+(AJ6*E6)</f>
        <v>0</v>
      </c>
      <c r="AL6" s="64">
        <f>J6+M6+P6+S6+V6+Y6+AB6+AE6+AH6+AK6</f>
        <v>0</v>
      </c>
    </row>
    <row r="7" spans="2:38" ht="27.6" x14ac:dyDescent="0.3">
      <c r="B7" s="17">
        <v>2</v>
      </c>
      <c r="C7" s="39" t="s">
        <v>129</v>
      </c>
      <c r="D7" s="21">
        <f>Kosztorys_Klienta!D17</f>
        <v>0</v>
      </c>
      <c r="E7" s="20">
        <f>Kosztorys_Klienta!E17</f>
        <v>0</v>
      </c>
      <c r="F7" s="37">
        <v>0</v>
      </c>
      <c r="H7" s="6">
        <v>0.5</v>
      </c>
      <c r="I7" s="8">
        <v>0.5</v>
      </c>
      <c r="J7" s="7">
        <f t="shared" ref="J7:J52" si="0">(E7*H7)+(I7*E7)</f>
        <v>0</v>
      </c>
      <c r="K7" s="6">
        <v>0.5</v>
      </c>
      <c r="L7" s="8">
        <v>0.5</v>
      </c>
      <c r="M7" s="7">
        <f t="shared" ref="M7:M52" si="1">(E7*K7)+(L7*E7)</f>
        <v>0</v>
      </c>
      <c r="N7" s="6">
        <v>0.5</v>
      </c>
      <c r="O7" s="8">
        <v>0.5</v>
      </c>
      <c r="P7" s="7">
        <f t="shared" ref="P7:P52" si="2">(E7*N7)+(O7*E7)</f>
        <v>0</v>
      </c>
      <c r="Q7" s="6">
        <v>0.5</v>
      </c>
      <c r="R7" s="8">
        <v>0.5</v>
      </c>
      <c r="S7" s="7">
        <f t="shared" ref="S7:S52" si="3">(E7*Q7)+(R7*E7)</f>
        <v>0</v>
      </c>
      <c r="T7" s="6">
        <v>0.5</v>
      </c>
      <c r="U7" s="8">
        <v>0.5</v>
      </c>
      <c r="V7" s="7">
        <f t="shared" ref="V7:V52" si="4">(E7*T7)+(U7*E7)</f>
        <v>0</v>
      </c>
      <c r="W7" s="6">
        <v>0.5</v>
      </c>
      <c r="X7" s="8">
        <v>0.5</v>
      </c>
      <c r="Y7" s="7">
        <f t="shared" ref="Y7:Y52" si="5">(E7*W7)+(X7*E7)</f>
        <v>0</v>
      </c>
      <c r="Z7" s="6">
        <v>0.5</v>
      </c>
      <c r="AA7" s="8">
        <v>0.5</v>
      </c>
      <c r="AB7" s="7">
        <f t="shared" ref="AB7:AB52" si="6">(E7*Z7)+(AA7*E7)</f>
        <v>0</v>
      </c>
      <c r="AC7" s="6">
        <v>0.5</v>
      </c>
      <c r="AD7" s="8">
        <v>0.5</v>
      </c>
      <c r="AE7" s="7">
        <f t="shared" ref="AE7:AE52" si="7">(E7*AC7)+(AD7*E7)</f>
        <v>0</v>
      </c>
      <c r="AF7" s="6">
        <v>0.5</v>
      </c>
      <c r="AG7" s="8">
        <v>0.5</v>
      </c>
      <c r="AH7" s="7">
        <f t="shared" ref="AH7:AH52" si="8">(E7*AF7)+(AG7*E7)</f>
        <v>0</v>
      </c>
      <c r="AI7" s="6">
        <v>0.5</v>
      </c>
      <c r="AJ7" s="8">
        <v>0.5</v>
      </c>
      <c r="AK7" s="7">
        <f t="shared" ref="AK7:AK52" si="9">(E7*AI7)+(AJ7*E7)</f>
        <v>0</v>
      </c>
      <c r="AL7" s="64">
        <f t="shared" ref="AL7:AL52" si="10">J7+M7+P7+S7+V7+Y7+AB7+AE7+AH7+AK7</f>
        <v>0</v>
      </c>
    </row>
    <row r="8" spans="2:38" x14ac:dyDescent="0.3">
      <c r="B8" s="17">
        <v>3</v>
      </c>
      <c r="C8" s="39" t="s">
        <v>2</v>
      </c>
      <c r="D8" s="21">
        <f>Kosztorys_Klienta!D18</f>
        <v>0</v>
      </c>
      <c r="E8" s="20">
        <f>Kosztorys_Klienta!E18</f>
        <v>0</v>
      </c>
      <c r="F8" s="37">
        <v>0</v>
      </c>
      <c r="H8" s="6">
        <v>0.5</v>
      </c>
      <c r="I8" s="8">
        <v>0.5</v>
      </c>
      <c r="J8" s="7">
        <f t="shared" si="0"/>
        <v>0</v>
      </c>
      <c r="K8" s="6">
        <v>0.5</v>
      </c>
      <c r="L8" s="8">
        <v>0.5</v>
      </c>
      <c r="M8" s="7">
        <f t="shared" si="1"/>
        <v>0</v>
      </c>
      <c r="N8" s="6">
        <v>0.5</v>
      </c>
      <c r="O8" s="8">
        <v>0.5</v>
      </c>
      <c r="P8" s="7">
        <f t="shared" si="2"/>
        <v>0</v>
      </c>
      <c r="Q8" s="6">
        <v>0.5</v>
      </c>
      <c r="R8" s="8">
        <v>0.5</v>
      </c>
      <c r="S8" s="7">
        <f t="shared" si="3"/>
        <v>0</v>
      </c>
      <c r="T8" s="6">
        <v>0.5</v>
      </c>
      <c r="U8" s="8">
        <v>0.5</v>
      </c>
      <c r="V8" s="7">
        <f t="shared" si="4"/>
        <v>0</v>
      </c>
      <c r="W8" s="6">
        <v>0.5</v>
      </c>
      <c r="X8" s="8">
        <v>0.5</v>
      </c>
      <c r="Y8" s="7">
        <f t="shared" si="5"/>
        <v>0</v>
      </c>
      <c r="Z8" s="6">
        <v>0.5</v>
      </c>
      <c r="AA8" s="8">
        <v>0.5</v>
      </c>
      <c r="AB8" s="7">
        <f t="shared" si="6"/>
        <v>0</v>
      </c>
      <c r="AC8" s="6">
        <v>0.5</v>
      </c>
      <c r="AD8" s="8">
        <v>0.5</v>
      </c>
      <c r="AE8" s="7">
        <f t="shared" si="7"/>
        <v>0</v>
      </c>
      <c r="AF8" s="6">
        <v>0.5</v>
      </c>
      <c r="AG8" s="8">
        <v>0.5</v>
      </c>
      <c r="AH8" s="7">
        <f t="shared" si="8"/>
        <v>0</v>
      </c>
      <c r="AI8" s="6">
        <v>0.5</v>
      </c>
      <c r="AJ8" s="8">
        <v>0.5</v>
      </c>
      <c r="AK8" s="7">
        <f t="shared" si="9"/>
        <v>0</v>
      </c>
      <c r="AL8" s="64">
        <f t="shared" si="10"/>
        <v>0</v>
      </c>
    </row>
    <row r="9" spans="2:38" x14ac:dyDescent="0.3">
      <c r="B9" s="17">
        <v>4</v>
      </c>
      <c r="C9" s="39" t="s">
        <v>3</v>
      </c>
      <c r="D9" s="21">
        <f>Kosztorys_Klienta!D19</f>
        <v>0</v>
      </c>
      <c r="E9" s="20">
        <f>Kosztorys_Klienta!E19</f>
        <v>0</v>
      </c>
      <c r="F9" s="37">
        <v>0</v>
      </c>
      <c r="H9" s="6">
        <v>0.5</v>
      </c>
      <c r="I9" s="8">
        <v>0.5</v>
      </c>
      <c r="J9" s="7">
        <f t="shared" si="0"/>
        <v>0</v>
      </c>
      <c r="K9" s="6">
        <v>0.5</v>
      </c>
      <c r="L9" s="8">
        <v>0.5</v>
      </c>
      <c r="M9" s="7">
        <f t="shared" si="1"/>
        <v>0</v>
      </c>
      <c r="N9" s="6">
        <v>0.5</v>
      </c>
      <c r="O9" s="8">
        <v>0.5</v>
      </c>
      <c r="P9" s="7">
        <f t="shared" si="2"/>
        <v>0</v>
      </c>
      <c r="Q9" s="6">
        <v>0.5</v>
      </c>
      <c r="R9" s="8">
        <v>0.5</v>
      </c>
      <c r="S9" s="7">
        <f t="shared" si="3"/>
        <v>0</v>
      </c>
      <c r="T9" s="6">
        <v>0.5</v>
      </c>
      <c r="U9" s="8">
        <v>0.5</v>
      </c>
      <c r="V9" s="7">
        <f t="shared" si="4"/>
        <v>0</v>
      </c>
      <c r="W9" s="6">
        <v>0.5</v>
      </c>
      <c r="X9" s="8">
        <v>0.5</v>
      </c>
      <c r="Y9" s="7">
        <f t="shared" si="5"/>
        <v>0</v>
      </c>
      <c r="Z9" s="6">
        <v>0.5</v>
      </c>
      <c r="AA9" s="8">
        <v>0.5</v>
      </c>
      <c r="AB9" s="7">
        <f t="shared" si="6"/>
        <v>0</v>
      </c>
      <c r="AC9" s="6">
        <v>0.5</v>
      </c>
      <c r="AD9" s="8">
        <v>0.5</v>
      </c>
      <c r="AE9" s="7">
        <f t="shared" si="7"/>
        <v>0</v>
      </c>
      <c r="AF9" s="6">
        <v>0.5</v>
      </c>
      <c r="AG9" s="8">
        <v>0.5</v>
      </c>
      <c r="AH9" s="7">
        <f t="shared" si="8"/>
        <v>0</v>
      </c>
      <c r="AI9" s="6">
        <v>0.5</v>
      </c>
      <c r="AJ9" s="8">
        <v>0.5</v>
      </c>
      <c r="AK9" s="7">
        <f t="shared" si="9"/>
        <v>0</v>
      </c>
      <c r="AL9" s="64">
        <f t="shared" si="10"/>
        <v>0</v>
      </c>
    </row>
    <row r="10" spans="2:38" ht="51" customHeight="1" x14ac:dyDescent="0.3">
      <c r="B10" s="17">
        <v>5</v>
      </c>
      <c r="C10" s="39" t="s">
        <v>96</v>
      </c>
      <c r="D10" s="21">
        <f>Kosztorys_Klienta!D20</f>
        <v>0</v>
      </c>
      <c r="E10" s="20">
        <f>Kosztorys_Klienta!E20</f>
        <v>0</v>
      </c>
      <c r="F10" s="37">
        <v>0</v>
      </c>
      <c r="H10" s="6">
        <v>0.5</v>
      </c>
      <c r="I10" s="8">
        <v>0.5</v>
      </c>
      <c r="J10" s="7">
        <f t="shared" si="0"/>
        <v>0</v>
      </c>
      <c r="K10" s="6">
        <v>0.5</v>
      </c>
      <c r="L10" s="8">
        <v>0.5</v>
      </c>
      <c r="M10" s="7">
        <f t="shared" si="1"/>
        <v>0</v>
      </c>
      <c r="N10" s="6">
        <v>0.5</v>
      </c>
      <c r="O10" s="8">
        <v>0.5</v>
      </c>
      <c r="P10" s="7">
        <f t="shared" si="2"/>
        <v>0</v>
      </c>
      <c r="Q10" s="6">
        <v>0.5</v>
      </c>
      <c r="R10" s="8">
        <v>0.5</v>
      </c>
      <c r="S10" s="7">
        <f t="shared" si="3"/>
        <v>0</v>
      </c>
      <c r="T10" s="6">
        <v>0.5</v>
      </c>
      <c r="U10" s="8">
        <v>0.5</v>
      </c>
      <c r="V10" s="7">
        <f t="shared" si="4"/>
        <v>0</v>
      </c>
      <c r="W10" s="6">
        <v>0.5</v>
      </c>
      <c r="X10" s="8">
        <v>0.5</v>
      </c>
      <c r="Y10" s="7">
        <f t="shared" si="5"/>
        <v>0</v>
      </c>
      <c r="Z10" s="6">
        <v>0.5</v>
      </c>
      <c r="AA10" s="8">
        <v>0.5</v>
      </c>
      <c r="AB10" s="7">
        <f t="shared" si="6"/>
        <v>0</v>
      </c>
      <c r="AC10" s="6">
        <v>0.5</v>
      </c>
      <c r="AD10" s="8">
        <v>0.5</v>
      </c>
      <c r="AE10" s="7">
        <f t="shared" si="7"/>
        <v>0</v>
      </c>
      <c r="AF10" s="6">
        <v>0.5</v>
      </c>
      <c r="AG10" s="8">
        <v>0.5</v>
      </c>
      <c r="AH10" s="7">
        <f t="shared" si="8"/>
        <v>0</v>
      </c>
      <c r="AI10" s="6">
        <v>0.5</v>
      </c>
      <c r="AJ10" s="8">
        <v>0.5</v>
      </c>
      <c r="AK10" s="7">
        <f t="shared" si="9"/>
        <v>0</v>
      </c>
      <c r="AL10" s="64">
        <f t="shared" si="10"/>
        <v>0</v>
      </c>
    </row>
    <row r="11" spans="2:38" ht="38.25" customHeight="1" x14ac:dyDescent="0.3">
      <c r="B11" s="17">
        <v>6</v>
      </c>
      <c r="C11" s="39" t="s">
        <v>35</v>
      </c>
      <c r="D11" s="21">
        <f>Kosztorys_Klienta!D21</f>
        <v>0</v>
      </c>
      <c r="E11" s="20">
        <f>Kosztorys_Klienta!E21</f>
        <v>0</v>
      </c>
      <c r="F11" s="37">
        <v>0</v>
      </c>
      <c r="H11" s="6">
        <v>0.5</v>
      </c>
      <c r="I11" s="8">
        <v>0.5</v>
      </c>
      <c r="J11" s="7">
        <f t="shared" si="0"/>
        <v>0</v>
      </c>
      <c r="K11" s="6">
        <v>0.5</v>
      </c>
      <c r="L11" s="8">
        <v>0.5</v>
      </c>
      <c r="M11" s="7">
        <f t="shared" si="1"/>
        <v>0</v>
      </c>
      <c r="N11" s="6">
        <v>0.5</v>
      </c>
      <c r="O11" s="8">
        <v>0.5</v>
      </c>
      <c r="P11" s="7">
        <f t="shared" si="2"/>
        <v>0</v>
      </c>
      <c r="Q11" s="6">
        <v>0.5</v>
      </c>
      <c r="R11" s="8">
        <v>0.5</v>
      </c>
      <c r="S11" s="7">
        <f t="shared" si="3"/>
        <v>0</v>
      </c>
      <c r="T11" s="6">
        <v>0.5</v>
      </c>
      <c r="U11" s="8">
        <v>0.5</v>
      </c>
      <c r="V11" s="7">
        <f t="shared" si="4"/>
        <v>0</v>
      </c>
      <c r="W11" s="6">
        <v>0.5</v>
      </c>
      <c r="X11" s="8">
        <v>0.5</v>
      </c>
      <c r="Y11" s="7">
        <f t="shared" si="5"/>
        <v>0</v>
      </c>
      <c r="Z11" s="6">
        <v>0.5</v>
      </c>
      <c r="AA11" s="8">
        <v>0.5</v>
      </c>
      <c r="AB11" s="7">
        <f t="shared" si="6"/>
        <v>0</v>
      </c>
      <c r="AC11" s="6">
        <v>0.5</v>
      </c>
      <c r="AD11" s="8">
        <v>0.5</v>
      </c>
      <c r="AE11" s="7">
        <f t="shared" si="7"/>
        <v>0</v>
      </c>
      <c r="AF11" s="6">
        <v>0.5</v>
      </c>
      <c r="AG11" s="8">
        <v>0.5</v>
      </c>
      <c r="AH11" s="7">
        <f t="shared" si="8"/>
        <v>0</v>
      </c>
      <c r="AI11" s="6">
        <v>0.5</v>
      </c>
      <c r="AJ11" s="8">
        <v>0.5</v>
      </c>
      <c r="AK11" s="7">
        <f t="shared" si="9"/>
        <v>0</v>
      </c>
      <c r="AL11" s="64">
        <f t="shared" si="10"/>
        <v>0</v>
      </c>
    </row>
    <row r="12" spans="2:38" ht="38.25" customHeight="1" x14ac:dyDescent="0.3">
      <c r="B12" s="17">
        <v>7</v>
      </c>
      <c r="C12" s="39" t="s">
        <v>36</v>
      </c>
      <c r="D12" s="21">
        <f>Kosztorys_Klienta!D22</f>
        <v>0</v>
      </c>
      <c r="E12" s="20">
        <f>Kosztorys_Klienta!E22</f>
        <v>0</v>
      </c>
      <c r="F12" s="37">
        <v>0</v>
      </c>
      <c r="H12" s="6">
        <v>0.5</v>
      </c>
      <c r="I12" s="8">
        <v>0.5</v>
      </c>
      <c r="J12" s="7">
        <f t="shared" si="0"/>
        <v>0</v>
      </c>
      <c r="K12" s="6">
        <v>0.5</v>
      </c>
      <c r="L12" s="8">
        <v>0.5</v>
      </c>
      <c r="M12" s="7">
        <f t="shared" si="1"/>
        <v>0</v>
      </c>
      <c r="N12" s="6">
        <v>0.5</v>
      </c>
      <c r="O12" s="8">
        <v>0.5</v>
      </c>
      <c r="P12" s="7">
        <f t="shared" si="2"/>
        <v>0</v>
      </c>
      <c r="Q12" s="6">
        <v>0.5</v>
      </c>
      <c r="R12" s="8">
        <v>0.5</v>
      </c>
      <c r="S12" s="7">
        <f t="shared" si="3"/>
        <v>0</v>
      </c>
      <c r="T12" s="6">
        <v>0.5</v>
      </c>
      <c r="U12" s="8">
        <v>0.5</v>
      </c>
      <c r="V12" s="7">
        <f t="shared" si="4"/>
        <v>0</v>
      </c>
      <c r="W12" s="6">
        <v>0.5</v>
      </c>
      <c r="X12" s="8">
        <v>0.5</v>
      </c>
      <c r="Y12" s="7">
        <f t="shared" si="5"/>
        <v>0</v>
      </c>
      <c r="Z12" s="6">
        <v>0.5</v>
      </c>
      <c r="AA12" s="8">
        <v>0.5</v>
      </c>
      <c r="AB12" s="7">
        <f t="shared" si="6"/>
        <v>0</v>
      </c>
      <c r="AC12" s="6">
        <v>0.5</v>
      </c>
      <c r="AD12" s="8">
        <v>0.5</v>
      </c>
      <c r="AE12" s="7">
        <f t="shared" si="7"/>
        <v>0</v>
      </c>
      <c r="AF12" s="6">
        <v>0.5</v>
      </c>
      <c r="AG12" s="8">
        <v>0.5</v>
      </c>
      <c r="AH12" s="7">
        <f t="shared" si="8"/>
        <v>0</v>
      </c>
      <c r="AI12" s="6">
        <v>0.5</v>
      </c>
      <c r="AJ12" s="8">
        <v>0.5</v>
      </c>
      <c r="AK12" s="7">
        <f t="shared" si="9"/>
        <v>0</v>
      </c>
      <c r="AL12" s="64">
        <f t="shared" si="10"/>
        <v>0</v>
      </c>
    </row>
    <row r="13" spans="2:38" x14ac:dyDescent="0.3">
      <c r="B13" s="17">
        <v>8</v>
      </c>
      <c r="C13" s="39" t="s">
        <v>37</v>
      </c>
      <c r="D13" s="21">
        <f>Kosztorys_Klienta!D23</f>
        <v>0</v>
      </c>
      <c r="E13" s="20">
        <f>Kosztorys_Klienta!E23</f>
        <v>0</v>
      </c>
      <c r="F13" s="37">
        <v>0</v>
      </c>
      <c r="H13" s="6">
        <v>0.5</v>
      </c>
      <c r="I13" s="8">
        <v>0.5</v>
      </c>
      <c r="J13" s="7">
        <f t="shared" si="0"/>
        <v>0</v>
      </c>
      <c r="K13" s="6">
        <v>0.5</v>
      </c>
      <c r="L13" s="8">
        <v>0.5</v>
      </c>
      <c r="M13" s="7">
        <f t="shared" si="1"/>
        <v>0</v>
      </c>
      <c r="N13" s="6">
        <v>0.5</v>
      </c>
      <c r="O13" s="8">
        <v>0.5</v>
      </c>
      <c r="P13" s="7">
        <f t="shared" si="2"/>
        <v>0</v>
      </c>
      <c r="Q13" s="6">
        <v>0.5</v>
      </c>
      <c r="R13" s="8">
        <v>0.5</v>
      </c>
      <c r="S13" s="7">
        <f t="shared" si="3"/>
        <v>0</v>
      </c>
      <c r="T13" s="6">
        <v>0.5</v>
      </c>
      <c r="U13" s="8">
        <v>0.5</v>
      </c>
      <c r="V13" s="7">
        <f t="shared" si="4"/>
        <v>0</v>
      </c>
      <c r="W13" s="6">
        <v>0.5</v>
      </c>
      <c r="X13" s="8">
        <v>0.5</v>
      </c>
      <c r="Y13" s="7">
        <f t="shared" si="5"/>
        <v>0</v>
      </c>
      <c r="Z13" s="6">
        <v>0.5</v>
      </c>
      <c r="AA13" s="8">
        <v>0.5</v>
      </c>
      <c r="AB13" s="7">
        <f t="shared" si="6"/>
        <v>0</v>
      </c>
      <c r="AC13" s="6">
        <v>0.5</v>
      </c>
      <c r="AD13" s="8">
        <v>0.5</v>
      </c>
      <c r="AE13" s="7">
        <f t="shared" si="7"/>
        <v>0</v>
      </c>
      <c r="AF13" s="6">
        <v>0.5</v>
      </c>
      <c r="AG13" s="8">
        <v>0.5</v>
      </c>
      <c r="AH13" s="7">
        <f t="shared" si="8"/>
        <v>0</v>
      </c>
      <c r="AI13" s="6">
        <v>0.5</v>
      </c>
      <c r="AJ13" s="8">
        <v>0.5</v>
      </c>
      <c r="AK13" s="7">
        <f t="shared" si="9"/>
        <v>0</v>
      </c>
      <c r="AL13" s="64">
        <f t="shared" si="10"/>
        <v>0</v>
      </c>
    </row>
    <row r="14" spans="2:38" ht="38.25" customHeight="1" x14ac:dyDescent="0.3">
      <c r="B14" s="17">
        <v>9</v>
      </c>
      <c r="C14" s="39" t="s">
        <v>38</v>
      </c>
      <c r="D14" s="21">
        <f>Kosztorys_Klienta!D24</f>
        <v>0</v>
      </c>
      <c r="E14" s="20">
        <f>Kosztorys_Klienta!E24</f>
        <v>0</v>
      </c>
      <c r="F14" s="37">
        <v>0</v>
      </c>
      <c r="H14" s="6">
        <v>0.5</v>
      </c>
      <c r="I14" s="8">
        <v>0.5</v>
      </c>
      <c r="J14" s="7">
        <f t="shared" si="0"/>
        <v>0</v>
      </c>
      <c r="K14" s="6">
        <v>0.5</v>
      </c>
      <c r="L14" s="8">
        <v>0.5</v>
      </c>
      <c r="M14" s="7">
        <f t="shared" si="1"/>
        <v>0</v>
      </c>
      <c r="N14" s="6">
        <v>0.5</v>
      </c>
      <c r="O14" s="8">
        <v>0.5</v>
      </c>
      <c r="P14" s="7">
        <f t="shared" si="2"/>
        <v>0</v>
      </c>
      <c r="Q14" s="6">
        <v>0.5</v>
      </c>
      <c r="R14" s="8">
        <v>0.5</v>
      </c>
      <c r="S14" s="7">
        <f t="shared" si="3"/>
        <v>0</v>
      </c>
      <c r="T14" s="6">
        <v>0.5</v>
      </c>
      <c r="U14" s="8">
        <v>0.5</v>
      </c>
      <c r="V14" s="7">
        <f t="shared" si="4"/>
        <v>0</v>
      </c>
      <c r="W14" s="6">
        <v>0.5</v>
      </c>
      <c r="X14" s="8">
        <v>0.5</v>
      </c>
      <c r="Y14" s="7">
        <f t="shared" si="5"/>
        <v>0</v>
      </c>
      <c r="Z14" s="6">
        <v>0.5</v>
      </c>
      <c r="AA14" s="8">
        <v>0.5</v>
      </c>
      <c r="AB14" s="7">
        <f t="shared" si="6"/>
        <v>0</v>
      </c>
      <c r="AC14" s="6">
        <v>0.5</v>
      </c>
      <c r="AD14" s="8">
        <v>0.5</v>
      </c>
      <c r="AE14" s="7">
        <f t="shared" si="7"/>
        <v>0</v>
      </c>
      <c r="AF14" s="6">
        <v>0.5</v>
      </c>
      <c r="AG14" s="8">
        <v>0.5</v>
      </c>
      <c r="AH14" s="7">
        <f t="shared" si="8"/>
        <v>0</v>
      </c>
      <c r="AI14" s="6">
        <v>0.5</v>
      </c>
      <c r="AJ14" s="8">
        <v>0.5</v>
      </c>
      <c r="AK14" s="7">
        <f t="shared" si="9"/>
        <v>0</v>
      </c>
      <c r="AL14" s="64">
        <f t="shared" si="10"/>
        <v>0</v>
      </c>
    </row>
    <row r="15" spans="2:38" ht="63.9" customHeight="1" x14ac:dyDescent="0.3">
      <c r="B15" s="17">
        <v>10</v>
      </c>
      <c r="C15" s="39" t="s">
        <v>39</v>
      </c>
      <c r="D15" s="21">
        <f>Kosztorys_Klienta!D25</f>
        <v>0</v>
      </c>
      <c r="E15" s="20">
        <f>Kosztorys_Klienta!E25</f>
        <v>0</v>
      </c>
      <c r="F15" s="37">
        <v>0</v>
      </c>
      <c r="H15" s="6">
        <v>0.5</v>
      </c>
      <c r="I15" s="8">
        <v>0.5</v>
      </c>
      <c r="J15" s="7">
        <f t="shared" si="0"/>
        <v>0</v>
      </c>
      <c r="K15" s="6">
        <v>0.5</v>
      </c>
      <c r="L15" s="8">
        <v>0.5</v>
      </c>
      <c r="M15" s="7">
        <f t="shared" si="1"/>
        <v>0</v>
      </c>
      <c r="N15" s="6">
        <v>0.5</v>
      </c>
      <c r="O15" s="8">
        <v>0.5</v>
      </c>
      <c r="P15" s="7">
        <f t="shared" si="2"/>
        <v>0</v>
      </c>
      <c r="Q15" s="6">
        <v>0.5</v>
      </c>
      <c r="R15" s="8">
        <v>0.5</v>
      </c>
      <c r="S15" s="7">
        <f t="shared" si="3"/>
        <v>0</v>
      </c>
      <c r="T15" s="6">
        <v>0.5</v>
      </c>
      <c r="U15" s="8">
        <v>0.5</v>
      </c>
      <c r="V15" s="7">
        <f t="shared" si="4"/>
        <v>0</v>
      </c>
      <c r="W15" s="6">
        <v>0.5</v>
      </c>
      <c r="X15" s="8">
        <v>0.5</v>
      </c>
      <c r="Y15" s="7">
        <f t="shared" si="5"/>
        <v>0</v>
      </c>
      <c r="Z15" s="6">
        <v>0.5</v>
      </c>
      <c r="AA15" s="8">
        <v>0.5</v>
      </c>
      <c r="AB15" s="7">
        <f t="shared" si="6"/>
        <v>0</v>
      </c>
      <c r="AC15" s="6">
        <v>0.5</v>
      </c>
      <c r="AD15" s="8">
        <v>0.5</v>
      </c>
      <c r="AE15" s="7">
        <f t="shared" si="7"/>
        <v>0</v>
      </c>
      <c r="AF15" s="6">
        <v>0.5</v>
      </c>
      <c r="AG15" s="8">
        <v>0.5</v>
      </c>
      <c r="AH15" s="7">
        <f t="shared" si="8"/>
        <v>0</v>
      </c>
      <c r="AI15" s="6">
        <v>0.5</v>
      </c>
      <c r="AJ15" s="8">
        <v>0.5</v>
      </c>
      <c r="AK15" s="7">
        <f t="shared" si="9"/>
        <v>0</v>
      </c>
      <c r="AL15" s="64">
        <f t="shared" si="10"/>
        <v>0</v>
      </c>
    </row>
    <row r="16" spans="2:38" ht="38.25" customHeight="1" x14ac:dyDescent="0.3">
      <c r="B16" s="17">
        <v>11</v>
      </c>
      <c r="C16" s="39" t="s">
        <v>10</v>
      </c>
      <c r="D16" s="21">
        <f>Kosztorys_Klienta!D26</f>
        <v>0</v>
      </c>
      <c r="E16" s="20">
        <f>Kosztorys_Klienta!E26</f>
        <v>0</v>
      </c>
      <c r="F16" s="37">
        <v>0</v>
      </c>
      <c r="H16" s="6">
        <v>0.5</v>
      </c>
      <c r="I16" s="8">
        <v>0.5</v>
      </c>
      <c r="J16" s="7">
        <f t="shared" si="0"/>
        <v>0</v>
      </c>
      <c r="K16" s="6">
        <v>0.5</v>
      </c>
      <c r="L16" s="8">
        <v>0.5</v>
      </c>
      <c r="M16" s="7">
        <f t="shared" si="1"/>
        <v>0</v>
      </c>
      <c r="N16" s="6">
        <v>0.5</v>
      </c>
      <c r="O16" s="8">
        <v>0.5</v>
      </c>
      <c r="P16" s="7">
        <f t="shared" si="2"/>
        <v>0</v>
      </c>
      <c r="Q16" s="6">
        <v>0.5</v>
      </c>
      <c r="R16" s="8">
        <v>0.5</v>
      </c>
      <c r="S16" s="7">
        <f t="shared" si="3"/>
        <v>0</v>
      </c>
      <c r="T16" s="6">
        <v>0.5</v>
      </c>
      <c r="U16" s="8">
        <v>0.5</v>
      </c>
      <c r="V16" s="7">
        <f t="shared" si="4"/>
        <v>0</v>
      </c>
      <c r="W16" s="6">
        <v>0.5</v>
      </c>
      <c r="X16" s="8">
        <v>0.5</v>
      </c>
      <c r="Y16" s="7">
        <f t="shared" si="5"/>
        <v>0</v>
      </c>
      <c r="Z16" s="6">
        <v>0.5</v>
      </c>
      <c r="AA16" s="8">
        <v>0.5</v>
      </c>
      <c r="AB16" s="7">
        <f t="shared" si="6"/>
        <v>0</v>
      </c>
      <c r="AC16" s="6">
        <v>0.5</v>
      </c>
      <c r="AD16" s="8">
        <v>0.5</v>
      </c>
      <c r="AE16" s="7">
        <f t="shared" si="7"/>
        <v>0</v>
      </c>
      <c r="AF16" s="6">
        <v>0.5</v>
      </c>
      <c r="AG16" s="8">
        <v>0.5</v>
      </c>
      <c r="AH16" s="7">
        <f t="shared" si="8"/>
        <v>0</v>
      </c>
      <c r="AI16" s="6">
        <v>0.5</v>
      </c>
      <c r="AJ16" s="8">
        <v>0.5</v>
      </c>
      <c r="AK16" s="7">
        <f t="shared" si="9"/>
        <v>0</v>
      </c>
      <c r="AL16" s="64">
        <f t="shared" si="10"/>
        <v>0</v>
      </c>
    </row>
    <row r="17" spans="2:38" ht="76.650000000000006" customHeight="1" x14ac:dyDescent="0.3">
      <c r="B17" s="17">
        <v>12</v>
      </c>
      <c r="C17" s="39" t="s">
        <v>97</v>
      </c>
      <c r="D17" s="21">
        <f>Kosztorys_Klienta!D27</f>
        <v>0</v>
      </c>
      <c r="E17" s="20">
        <f>Kosztorys_Klienta!E27</f>
        <v>0</v>
      </c>
      <c r="F17" s="37">
        <v>0</v>
      </c>
      <c r="H17" s="6">
        <v>0.5</v>
      </c>
      <c r="I17" s="8">
        <v>0.5</v>
      </c>
      <c r="J17" s="7">
        <f t="shared" si="0"/>
        <v>0</v>
      </c>
      <c r="K17" s="6">
        <v>0.5</v>
      </c>
      <c r="L17" s="8">
        <v>0.5</v>
      </c>
      <c r="M17" s="7">
        <f t="shared" si="1"/>
        <v>0</v>
      </c>
      <c r="N17" s="6">
        <v>0.5</v>
      </c>
      <c r="O17" s="8">
        <v>0.5</v>
      </c>
      <c r="P17" s="7">
        <f t="shared" si="2"/>
        <v>0</v>
      </c>
      <c r="Q17" s="6">
        <v>0.5</v>
      </c>
      <c r="R17" s="8">
        <v>0.5</v>
      </c>
      <c r="S17" s="7">
        <f t="shared" si="3"/>
        <v>0</v>
      </c>
      <c r="T17" s="6">
        <v>0.5</v>
      </c>
      <c r="U17" s="8">
        <v>0.5</v>
      </c>
      <c r="V17" s="7">
        <f t="shared" si="4"/>
        <v>0</v>
      </c>
      <c r="W17" s="6">
        <v>0.5</v>
      </c>
      <c r="X17" s="8">
        <v>0.5</v>
      </c>
      <c r="Y17" s="7">
        <f t="shared" si="5"/>
        <v>0</v>
      </c>
      <c r="Z17" s="6">
        <v>0.5</v>
      </c>
      <c r="AA17" s="8">
        <v>0.5</v>
      </c>
      <c r="AB17" s="7">
        <f t="shared" si="6"/>
        <v>0</v>
      </c>
      <c r="AC17" s="6">
        <v>0.5</v>
      </c>
      <c r="AD17" s="8">
        <v>0.5</v>
      </c>
      <c r="AE17" s="7">
        <f t="shared" si="7"/>
        <v>0</v>
      </c>
      <c r="AF17" s="6">
        <v>0.5</v>
      </c>
      <c r="AG17" s="8">
        <v>0.5</v>
      </c>
      <c r="AH17" s="7">
        <f t="shared" si="8"/>
        <v>0</v>
      </c>
      <c r="AI17" s="6">
        <v>0.5</v>
      </c>
      <c r="AJ17" s="8">
        <v>0.5</v>
      </c>
      <c r="AK17" s="7">
        <f t="shared" si="9"/>
        <v>0</v>
      </c>
      <c r="AL17" s="64">
        <f t="shared" si="10"/>
        <v>0</v>
      </c>
    </row>
    <row r="18" spans="2:38" ht="63.9" customHeight="1" x14ac:dyDescent="0.3">
      <c r="B18" s="17">
        <v>13</v>
      </c>
      <c r="C18" s="39" t="s">
        <v>98</v>
      </c>
      <c r="D18" s="21">
        <f>Kosztorys_Klienta!D28</f>
        <v>0</v>
      </c>
      <c r="E18" s="20">
        <f>Kosztorys_Klienta!E28</f>
        <v>0</v>
      </c>
      <c r="F18" s="37">
        <v>0</v>
      </c>
      <c r="H18" s="6">
        <v>0.5</v>
      </c>
      <c r="I18" s="8">
        <v>0.5</v>
      </c>
      <c r="J18" s="7">
        <f t="shared" si="0"/>
        <v>0</v>
      </c>
      <c r="K18" s="6">
        <v>0.5</v>
      </c>
      <c r="L18" s="8">
        <v>0.5</v>
      </c>
      <c r="M18" s="7">
        <f t="shared" si="1"/>
        <v>0</v>
      </c>
      <c r="N18" s="6">
        <v>0.5</v>
      </c>
      <c r="O18" s="8">
        <v>0.5</v>
      </c>
      <c r="P18" s="7">
        <f t="shared" si="2"/>
        <v>0</v>
      </c>
      <c r="Q18" s="6">
        <v>0.5</v>
      </c>
      <c r="R18" s="8">
        <v>0.5</v>
      </c>
      <c r="S18" s="7">
        <f t="shared" si="3"/>
        <v>0</v>
      </c>
      <c r="T18" s="6">
        <v>0.5</v>
      </c>
      <c r="U18" s="8">
        <v>0.5</v>
      </c>
      <c r="V18" s="7">
        <f t="shared" si="4"/>
        <v>0</v>
      </c>
      <c r="W18" s="6">
        <v>0.5</v>
      </c>
      <c r="X18" s="8">
        <v>0.5</v>
      </c>
      <c r="Y18" s="7">
        <f t="shared" si="5"/>
        <v>0</v>
      </c>
      <c r="Z18" s="6">
        <v>0.5</v>
      </c>
      <c r="AA18" s="8">
        <v>0.5</v>
      </c>
      <c r="AB18" s="7">
        <f t="shared" si="6"/>
        <v>0</v>
      </c>
      <c r="AC18" s="6">
        <v>0.5</v>
      </c>
      <c r="AD18" s="8">
        <v>0.5</v>
      </c>
      <c r="AE18" s="7">
        <f t="shared" si="7"/>
        <v>0</v>
      </c>
      <c r="AF18" s="6">
        <v>0.5</v>
      </c>
      <c r="AG18" s="8">
        <v>0.5</v>
      </c>
      <c r="AH18" s="7">
        <f t="shared" si="8"/>
        <v>0</v>
      </c>
      <c r="AI18" s="6">
        <v>0.5</v>
      </c>
      <c r="AJ18" s="8">
        <v>0.5</v>
      </c>
      <c r="AK18" s="7">
        <f t="shared" si="9"/>
        <v>0</v>
      </c>
      <c r="AL18" s="64">
        <f t="shared" si="10"/>
        <v>0</v>
      </c>
    </row>
    <row r="19" spans="2:38" ht="51" customHeight="1" x14ac:dyDescent="0.3">
      <c r="B19" s="17">
        <v>14</v>
      </c>
      <c r="C19" s="39" t="s">
        <v>99</v>
      </c>
      <c r="D19" s="21">
        <f>Kosztorys_Klienta!D29</f>
        <v>0</v>
      </c>
      <c r="E19" s="20">
        <f>Kosztorys_Klienta!E29</f>
        <v>0</v>
      </c>
      <c r="F19" s="37">
        <v>0</v>
      </c>
      <c r="H19" s="6">
        <v>0.5</v>
      </c>
      <c r="I19" s="8">
        <v>0.5</v>
      </c>
      <c r="J19" s="7">
        <f t="shared" si="0"/>
        <v>0</v>
      </c>
      <c r="K19" s="6">
        <v>0.5</v>
      </c>
      <c r="L19" s="8">
        <v>0.5</v>
      </c>
      <c r="M19" s="7">
        <f t="shared" si="1"/>
        <v>0</v>
      </c>
      <c r="N19" s="6">
        <v>0.5</v>
      </c>
      <c r="O19" s="8">
        <v>0.5</v>
      </c>
      <c r="P19" s="7">
        <f t="shared" si="2"/>
        <v>0</v>
      </c>
      <c r="Q19" s="6">
        <v>0.5</v>
      </c>
      <c r="R19" s="8">
        <v>0.5</v>
      </c>
      <c r="S19" s="7">
        <f t="shared" si="3"/>
        <v>0</v>
      </c>
      <c r="T19" s="6">
        <v>0.5</v>
      </c>
      <c r="U19" s="8">
        <v>0.5</v>
      </c>
      <c r="V19" s="7">
        <f t="shared" si="4"/>
        <v>0</v>
      </c>
      <c r="W19" s="6">
        <v>0.5</v>
      </c>
      <c r="X19" s="8">
        <v>0.5</v>
      </c>
      <c r="Y19" s="7">
        <f t="shared" si="5"/>
        <v>0</v>
      </c>
      <c r="Z19" s="6">
        <v>0.5</v>
      </c>
      <c r="AA19" s="8">
        <v>0.5</v>
      </c>
      <c r="AB19" s="7">
        <f t="shared" si="6"/>
        <v>0</v>
      </c>
      <c r="AC19" s="6">
        <v>0.5</v>
      </c>
      <c r="AD19" s="8">
        <v>0.5</v>
      </c>
      <c r="AE19" s="7">
        <f t="shared" si="7"/>
        <v>0</v>
      </c>
      <c r="AF19" s="6">
        <v>0.5</v>
      </c>
      <c r="AG19" s="8">
        <v>0.5</v>
      </c>
      <c r="AH19" s="7">
        <f t="shared" si="8"/>
        <v>0</v>
      </c>
      <c r="AI19" s="6">
        <v>0.5</v>
      </c>
      <c r="AJ19" s="8">
        <v>0.5</v>
      </c>
      <c r="AK19" s="7">
        <f t="shared" si="9"/>
        <v>0</v>
      </c>
      <c r="AL19" s="64">
        <f t="shared" si="10"/>
        <v>0</v>
      </c>
    </row>
    <row r="20" spans="2:38" x14ac:dyDescent="0.3">
      <c r="B20" s="17">
        <v>15</v>
      </c>
      <c r="C20" s="39" t="s">
        <v>100</v>
      </c>
      <c r="D20" s="21">
        <f>Kosztorys_Klienta!D30</f>
        <v>0</v>
      </c>
      <c r="E20" s="20">
        <f>Kosztorys_Klienta!E30</f>
        <v>0</v>
      </c>
      <c r="F20" s="37">
        <v>0</v>
      </c>
      <c r="H20" s="6">
        <v>0.5</v>
      </c>
      <c r="I20" s="8">
        <v>0.5</v>
      </c>
      <c r="J20" s="7">
        <f t="shared" si="0"/>
        <v>0</v>
      </c>
      <c r="K20" s="6">
        <v>0.5</v>
      </c>
      <c r="L20" s="8">
        <v>0.5</v>
      </c>
      <c r="M20" s="7">
        <f t="shared" si="1"/>
        <v>0</v>
      </c>
      <c r="N20" s="6">
        <v>0.5</v>
      </c>
      <c r="O20" s="8">
        <v>0.5</v>
      </c>
      <c r="P20" s="7">
        <f t="shared" si="2"/>
        <v>0</v>
      </c>
      <c r="Q20" s="6">
        <v>0.5</v>
      </c>
      <c r="R20" s="8">
        <v>0.5</v>
      </c>
      <c r="S20" s="7">
        <f t="shared" si="3"/>
        <v>0</v>
      </c>
      <c r="T20" s="6">
        <v>0.5</v>
      </c>
      <c r="U20" s="8">
        <v>0.5</v>
      </c>
      <c r="V20" s="7">
        <f t="shared" si="4"/>
        <v>0</v>
      </c>
      <c r="W20" s="6">
        <v>0.5</v>
      </c>
      <c r="X20" s="8">
        <v>0.5</v>
      </c>
      <c r="Y20" s="7">
        <f t="shared" si="5"/>
        <v>0</v>
      </c>
      <c r="Z20" s="6">
        <v>0.5</v>
      </c>
      <c r="AA20" s="8">
        <v>0.5</v>
      </c>
      <c r="AB20" s="7">
        <f t="shared" si="6"/>
        <v>0</v>
      </c>
      <c r="AC20" s="6">
        <v>0.5</v>
      </c>
      <c r="AD20" s="8">
        <v>0.5</v>
      </c>
      <c r="AE20" s="7">
        <f t="shared" si="7"/>
        <v>0</v>
      </c>
      <c r="AF20" s="6">
        <v>0.5</v>
      </c>
      <c r="AG20" s="8">
        <v>0.5</v>
      </c>
      <c r="AH20" s="7">
        <f t="shared" si="8"/>
        <v>0</v>
      </c>
      <c r="AI20" s="6">
        <v>0.5</v>
      </c>
      <c r="AJ20" s="8">
        <v>0.5</v>
      </c>
      <c r="AK20" s="7">
        <f t="shared" si="9"/>
        <v>0</v>
      </c>
      <c r="AL20" s="64">
        <f t="shared" si="10"/>
        <v>0</v>
      </c>
    </row>
    <row r="21" spans="2:38" s="65" customFormat="1" x14ac:dyDescent="0.3">
      <c r="B21" s="42"/>
      <c r="C21" s="66"/>
      <c r="D21" s="22"/>
      <c r="E21" s="23"/>
      <c r="F21" s="67"/>
      <c r="H21" s="68"/>
      <c r="I21" s="68"/>
      <c r="J21" s="69"/>
      <c r="K21" s="68"/>
      <c r="L21" s="68"/>
      <c r="M21" s="69"/>
      <c r="N21" s="68"/>
      <c r="O21" s="68"/>
      <c r="P21" s="69"/>
      <c r="Q21" s="68"/>
      <c r="R21" s="68"/>
      <c r="S21" s="69"/>
      <c r="T21" s="68"/>
      <c r="U21" s="68"/>
      <c r="V21" s="69"/>
      <c r="W21" s="68"/>
      <c r="X21" s="68"/>
      <c r="Y21" s="69"/>
      <c r="Z21" s="68"/>
      <c r="AA21" s="68"/>
      <c r="AB21" s="69"/>
      <c r="AC21" s="68"/>
      <c r="AD21" s="68"/>
      <c r="AE21" s="69"/>
      <c r="AF21" s="68"/>
      <c r="AG21" s="68"/>
      <c r="AH21" s="69"/>
      <c r="AI21" s="68"/>
      <c r="AJ21" s="68"/>
      <c r="AK21" s="69"/>
      <c r="AL21" s="64">
        <f t="shared" si="10"/>
        <v>0</v>
      </c>
    </row>
    <row r="22" spans="2:38" x14ac:dyDescent="0.3">
      <c r="B22" s="17" t="s">
        <v>102</v>
      </c>
      <c r="C22" s="39" t="s">
        <v>40</v>
      </c>
      <c r="D22" s="21">
        <f>Kosztorys_Klienta!D32</f>
        <v>0</v>
      </c>
      <c r="E22" s="20">
        <f>Kosztorys_Klienta!E32</f>
        <v>0</v>
      </c>
      <c r="F22" s="37">
        <v>0</v>
      </c>
      <c r="H22" s="6">
        <v>0.5</v>
      </c>
      <c r="I22" s="8">
        <v>0.5</v>
      </c>
      <c r="J22" s="7">
        <f t="shared" si="0"/>
        <v>0</v>
      </c>
      <c r="K22" s="6">
        <v>0.5</v>
      </c>
      <c r="L22" s="8">
        <v>0.5</v>
      </c>
      <c r="M22" s="7">
        <f t="shared" si="1"/>
        <v>0</v>
      </c>
      <c r="N22" s="6">
        <v>0.5</v>
      </c>
      <c r="O22" s="8">
        <v>0.5</v>
      </c>
      <c r="P22" s="7">
        <f t="shared" si="2"/>
        <v>0</v>
      </c>
      <c r="Q22" s="6">
        <v>0.5</v>
      </c>
      <c r="R22" s="8">
        <v>0.5</v>
      </c>
      <c r="S22" s="7">
        <f t="shared" si="3"/>
        <v>0</v>
      </c>
      <c r="T22" s="6">
        <v>0.5</v>
      </c>
      <c r="U22" s="8">
        <v>0.5</v>
      </c>
      <c r="V22" s="7">
        <f t="shared" si="4"/>
        <v>0</v>
      </c>
      <c r="W22" s="6">
        <v>0.5</v>
      </c>
      <c r="X22" s="8">
        <v>0.5</v>
      </c>
      <c r="Y22" s="7">
        <f t="shared" si="5"/>
        <v>0</v>
      </c>
      <c r="Z22" s="6">
        <v>0.5</v>
      </c>
      <c r="AA22" s="8">
        <v>0.5</v>
      </c>
      <c r="AB22" s="7">
        <f t="shared" si="6"/>
        <v>0</v>
      </c>
      <c r="AC22" s="6">
        <v>0.5</v>
      </c>
      <c r="AD22" s="8">
        <v>0.5</v>
      </c>
      <c r="AE22" s="7">
        <f t="shared" si="7"/>
        <v>0</v>
      </c>
      <c r="AF22" s="6">
        <v>0.5</v>
      </c>
      <c r="AG22" s="8">
        <v>0.5</v>
      </c>
      <c r="AH22" s="7">
        <f t="shared" si="8"/>
        <v>0</v>
      </c>
      <c r="AI22" s="6">
        <v>0.5</v>
      </c>
      <c r="AJ22" s="8">
        <v>0.5</v>
      </c>
      <c r="AK22" s="7">
        <f t="shared" si="9"/>
        <v>0</v>
      </c>
      <c r="AL22" s="64">
        <f t="shared" si="10"/>
        <v>0</v>
      </c>
    </row>
    <row r="23" spans="2:38" ht="178.5" customHeight="1" x14ac:dyDescent="0.3">
      <c r="B23" s="17" t="s">
        <v>103</v>
      </c>
      <c r="C23" s="39" t="s">
        <v>41</v>
      </c>
      <c r="D23" s="21">
        <f>Kosztorys_Klienta!D33</f>
        <v>0</v>
      </c>
      <c r="E23" s="20">
        <f>Kosztorys_Klienta!E33</f>
        <v>0</v>
      </c>
      <c r="F23" s="37">
        <v>0</v>
      </c>
      <c r="H23" s="6">
        <v>0.5</v>
      </c>
      <c r="I23" s="8">
        <v>0.5</v>
      </c>
      <c r="J23" s="7">
        <f t="shared" si="0"/>
        <v>0</v>
      </c>
      <c r="K23" s="6">
        <v>0.5</v>
      </c>
      <c r="L23" s="8">
        <v>0.5</v>
      </c>
      <c r="M23" s="7">
        <f t="shared" si="1"/>
        <v>0</v>
      </c>
      <c r="N23" s="6">
        <v>0.5</v>
      </c>
      <c r="O23" s="8">
        <v>0.5</v>
      </c>
      <c r="P23" s="7">
        <f t="shared" si="2"/>
        <v>0</v>
      </c>
      <c r="Q23" s="6">
        <v>0.5</v>
      </c>
      <c r="R23" s="8">
        <v>0.5</v>
      </c>
      <c r="S23" s="7">
        <f t="shared" si="3"/>
        <v>0</v>
      </c>
      <c r="T23" s="6">
        <v>0.5</v>
      </c>
      <c r="U23" s="8">
        <v>0.5</v>
      </c>
      <c r="V23" s="7">
        <f t="shared" si="4"/>
        <v>0</v>
      </c>
      <c r="W23" s="6">
        <v>0.5</v>
      </c>
      <c r="X23" s="8">
        <v>0.5</v>
      </c>
      <c r="Y23" s="7">
        <f t="shared" si="5"/>
        <v>0</v>
      </c>
      <c r="Z23" s="6">
        <v>0.5</v>
      </c>
      <c r="AA23" s="8">
        <v>0.5</v>
      </c>
      <c r="AB23" s="7">
        <f t="shared" si="6"/>
        <v>0</v>
      </c>
      <c r="AC23" s="6">
        <v>0.5</v>
      </c>
      <c r="AD23" s="8">
        <v>0.5</v>
      </c>
      <c r="AE23" s="7">
        <f t="shared" si="7"/>
        <v>0</v>
      </c>
      <c r="AF23" s="6">
        <v>0.5</v>
      </c>
      <c r="AG23" s="8">
        <v>0.5</v>
      </c>
      <c r="AH23" s="7">
        <f t="shared" si="8"/>
        <v>0</v>
      </c>
      <c r="AI23" s="6">
        <v>0.5</v>
      </c>
      <c r="AJ23" s="8">
        <v>0.5</v>
      </c>
      <c r="AK23" s="7">
        <f t="shared" si="9"/>
        <v>0</v>
      </c>
      <c r="AL23" s="64">
        <f t="shared" si="10"/>
        <v>0</v>
      </c>
    </row>
    <row r="24" spans="2:38" ht="38.25" customHeight="1" x14ac:dyDescent="0.3">
      <c r="B24" s="17" t="s">
        <v>104</v>
      </c>
      <c r="C24" s="39" t="s">
        <v>42</v>
      </c>
      <c r="D24" s="21">
        <f>Kosztorys_Klienta!D34</f>
        <v>0</v>
      </c>
      <c r="E24" s="20">
        <f>Kosztorys_Klienta!E34</f>
        <v>0</v>
      </c>
      <c r="F24" s="37">
        <v>0</v>
      </c>
      <c r="H24" s="6">
        <v>0.5</v>
      </c>
      <c r="I24" s="8">
        <v>0.5</v>
      </c>
      <c r="J24" s="7">
        <f t="shared" si="0"/>
        <v>0</v>
      </c>
      <c r="K24" s="6">
        <v>0.5</v>
      </c>
      <c r="L24" s="8">
        <v>0.5</v>
      </c>
      <c r="M24" s="7">
        <f t="shared" si="1"/>
        <v>0</v>
      </c>
      <c r="N24" s="6">
        <v>0.5</v>
      </c>
      <c r="O24" s="8">
        <v>0.5</v>
      </c>
      <c r="P24" s="7">
        <f t="shared" si="2"/>
        <v>0</v>
      </c>
      <c r="Q24" s="6">
        <v>0.5</v>
      </c>
      <c r="R24" s="8">
        <v>0.5</v>
      </c>
      <c r="S24" s="7">
        <f t="shared" si="3"/>
        <v>0</v>
      </c>
      <c r="T24" s="6">
        <v>0.5</v>
      </c>
      <c r="U24" s="8">
        <v>0.5</v>
      </c>
      <c r="V24" s="7">
        <f t="shared" si="4"/>
        <v>0</v>
      </c>
      <c r="W24" s="6">
        <v>0.5</v>
      </c>
      <c r="X24" s="8">
        <v>0.5</v>
      </c>
      <c r="Y24" s="7">
        <f t="shared" si="5"/>
        <v>0</v>
      </c>
      <c r="Z24" s="6">
        <v>0.5</v>
      </c>
      <c r="AA24" s="8">
        <v>0.5</v>
      </c>
      <c r="AB24" s="7">
        <f t="shared" si="6"/>
        <v>0</v>
      </c>
      <c r="AC24" s="6">
        <v>0.5</v>
      </c>
      <c r="AD24" s="8">
        <v>0.5</v>
      </c>
      <c r="AE24" s="7">
        <f t="shared" si="7"/>
        <v>0</v>
      </c>
      <c r="AF24" s="6">
        <v>0.5</v>
      </c>
      <c r="AG24" s="8">
        <v>0.5</v>
      </c>
      <c r="AH24" s="7">
        <f t="shared" si="8"/>
        <v>0</v>
      </c>
      <c r="AI24" s="6">
        <v>0.5</v>
      </c>
      <c r="AJ24" s="8">
        <v>0.5</v>
      </c>
      <c r="AK24" s="7">
        <f t="shared" si="9"/>
        <v>0</v>
      </c>
      <c r="AL24" s="64">
        <f t="shared" si="10"/>
        <v>0</v>
      </c>
    </row>
    <row r="25" spans="2:38" ht="38.25" customHeight="1" x14ac:dyDescent="0.3">
      <c r="B25" s="17" t="s">
        <v>105</v>
      </c>
      <c r="C25" s="39" t="s">
        <v>101</v>
      </c>
      <c r="D25" s="21">
        <f>Kosztorys_Klienta!D35</f>
        <v>0</v>
      </c>
      <c r="E25" s="20">
        <f>Kosztorys_Klienta!E35</f>
        <v>0</v>
      </c>
      <c r="F25" s="37">
        <v>0</v>
      </c>
      <c r="H25" s="6">
        <v>0.5</v>
      </c>
      <c r="I25" s="8">
        <v>0.5</v>
      </c>
      <c r="J25" s="7">
        <f t="shared" si="0"/>
        <v>0</v>
      </c>
      <c r="K25" s="6">
        <v>0.5</v>
      </c>
      <c r="L25" s="8">
        <v>0.5</v>
      </c>
      <c r="M25" s="7">
        <f t="shared" si="1"/>
        <v>0</v>
      </c>
      <c r="N25" s="6">
        <v>0.5</v>
      </c>
      <c r="O25" s="8">
        <v>0.5</v>
      </c>
      <c r="P25" s="7">
        <f t="shared" si="2"/>
        <v>0</v>
      </c>
      <c r="Q25" s="6">
        <v>0.5</v>
      </c>
      <c r="R25" s="8">
        <v>0.5</v>
      </c>
      <c r="S25" s="7">
        <f t="shared" si="3"/>
        <v>0</v>
      </c>
      <c r="T25" s="6">
        <v>0.5</v>
      </c>
      <c r="U25" s="8">
        <v>0.5</v>
      </c>
      <c r="V25" s="7">
        <f t="shared" si="4"/>
        <v>0</v>
      </c>
      <c r="W25" s="6">
        <v>0.5</v>
      </c>
      <c r="X25" s="8">
        <v>0.5</v>
      </c>
      <c r="Y25" s="7">
        <f t="shared" si="5"/>
        <v>0</v>
      </c>
      <c r="Z25" s="6">
        <v>0.5</v>
      </c>
      <c r="AA25" s="8">
        <v>0.5</v>
      </c>
      <c r="AB25" s="7">
        <f t="shared" si="6"/>
        <v>0</v>
      </c>
      <c r="AC25" s="6">
        <v>0.5</v>
      </c>
      <c r="AD25" s="8">
        <v>0.5</v>
      </c>
      <c r="AE25" s="7">
        <f t="shared" si="7"/>
        <v>0</v>
      </c>
      <c r="AF25" s="6">
        <v>0.5</v>
      </c>
      <c r="AG25" s="8">
        <v>0.5</v>
      </c>
      <c r="AH25" s="7">
        <f t="shared" si="8"/>
        <v>0</v>
      </c>
      <c r="AI25" s="6">
        <v>0.5</v>
      </c>
      <c r="AJ25" s="8">
        <v>0.5</v>
      </c>
      <c r="AK25" s="7">
        <f t="shared" si="9"/>
        <v>0</v>
      </c>
      <c r="AL25" s="64">
        <f t="shared" si="10"/>
        <v>0</v>
      </c>
    </row>
    <row r="26" spans="2:38" ht="25.5" customHeight="1" x14ac:dyDescent="0.3">
      <c r="B26" s="17">
        <v>17</v>
      </c>
      <c r="C26" s="39" t="s">
        <v>43</v>
      </c>
      <c r="D26" s="21">
        <f>Kosztorys_Klienta!D36</f>
        <v>0</v>
      </c>
      <c r="E26" s="20">
        <f>Kosztorys_Klienta!E36</f>
        <v>0</v>
      </c>
      <c r="F26" s="37">
        <v>0</v>
      </c>
      <c r="H26" s="6">
        <v>0.5</v>
      </c>
      <c r="I26" s="8">
        <v>0.5</v>
      </c>
      <c r="J26" s="7">
        <f t="shared" si="0"/>
        <v>0</v>
      </c>
      <c r="K26" s="6">
        <v>0.5</v>
      </c>
      <c r="L26" s="8">
        <v>0.5</v>
      </c>
      <c r="M26" s="7">
        <f t="shared" si="1"/>
        <v>0</v>
      </c>
      <c r="N26" s="6">
        <v>0.5</v>
      </c>
      <c r="O26" s="8">
        <v>0.5</v>
      </c>
      <c r="P26" s="7">
        <f t="shared" si="2"/>
        <v>0</v>
      </c>
      <c r="Q26" s="6">
        <v>0.5</v>
      </c>
      <c r="R26" s="8">
        <v>0.5</v>
      </c>
      <c r="S26" s="7">
        <f t="shared" si="3"/>
        <v>0</v>
      </c>
      <c r="T26" s="6">
        <v>0.5</v>
      </c>
      <c r="U26" s="8">
        <v>0.5</v>
      </c>
      <c r="V26" s="7">
        <f t="shared" si="4"/>
        <v>0</v>
      </c>
      <c r="W26" s="6">
        <v>0.5</v>
      </c>
      <c r="X26" s="8">
        <v>0.5</v>
      </c>
      <c r="Y26" s="7">
        <f t="shared" si="5"/>
        <v>0</v>
      </c>
      <c r="Z26" s="6">
        <v>0.5</v>
      </c>
      <c r="AA26" s="8">
        <v>0.5</v>
      </c>
      <c r="AB26" s="7">
        <f t="shared" si="6"/>
        <v>0</v>
      </c>
      <c r="AC26" s="6">
        <v>0.5</v>
      </c>
      <c r="AD26" s="8">
        <v>0.5</v>
      </c>
      <c r="AE26" s="7">
        <f t="shared" si="7"/>
        <v>0</v>
      </c>
      <c r="AF26" s="6">
        <v>0.5</v>
      </c>
      <c r="AG26" s="8">
        <v>0.5</v>
      </c>
      <c r="AH26" s="7">
        <f t="shared" si="8"/>
        <v>0</v>
      </c>
      <c r="AI26" s="6">
        <v>0.5</v>
      </c>
      <c r="AJ26" s="8">
        <v>0.5</v>
      </c>
      <c r="AK26" s="7">
        <f t="shared" si="9"/>
        <v>0</v>
      </c>
      <c r="AL26" s="64">
        <f t="shared" si="10"/>
        <v>0</v>
      </c>
    </row>
    <row r="27" spans="2:38" ht="127.5" customHeight="1" x14ac:dyDescent="0.3">
      <c r="B27" s="17">
        <v>18</v>
      </c>
      <c r="C27" s="39" t="s">
        <v>46</v>
      </c>
      <c r="D27" s="21">
        <f>Kosztorys_Klienta!D37</f>
        <v>0</v>
      </c>
      <c r="E27" s="20">
        <f>Kosztorys_Klienta!E37</f>
        <v>0</v>
      </c>
      <c r="F27" s="37">
        <v>0</v>
      </c>
      <c r="H27" s="6">
        <v>0.5</v>
      </c>
      <c r="I27" s="8">
        <v>0.5</v>
      </c>
      <c r="J27" s="7">
        <f t="shared" si="0"/>
        <v>0</v>
      </c>
      <c r="K27" s="6">
        <v>0.5</v>
      </c>
      <c r="L27" s="8">
        <v>0.5</v>
      </c>
      <c r="M27" s="7">
        <f t="shared" si="1"/>
        <v>0</v>
      </c>
      <c r="N27" s="6">
        <v>0.5</v>
      </c>
      <c r="O27" s="8">
        <v>0.5</v>
      </c>
      <c r="P27" s="7">
        <f t="shared" si="2"/>
        <v>0</v>
      </c>
      <c r="Q27" s="6">
        <v>0.5</v>
      </c>
      <c r="R27" s="8">
        <v>0.5</v>
      </c>
      <c r="S27" s="7">
        <f t="shared" si="3"/>
        <v>0</v>
      </c>
      <c r="T27" s="6">
        <v>0.5</v>
      </c>
      <c r="U27" s="8">
        <v>0.5</v>
      </c>
      <c r="V27" s="7">
        <f t="shared" si="4"/>
        <v>0</v>
      </c>
      <c r="W27" s="6">
        <v>0.5</v>
      </c>
      <c r="X27" s="8">
        <v>0.5</v>
      </c>
      <c r="Y27" s="7">
        <f t="shared" si="5"/>
        <v>0</v>
      </c>
      <c r="Z27" s="6">
        <v>0.5</v>
      </c>
      <c r="AA27" s="8">
        <v>0.5</v>
      </c>
      <c r="AB27" s="7">
        <f t="shared" si="6"/>
        <v>0</v>
      </c>
      <c r="AC27" s="6">
        <v>0.5</v>
      </c>
      <c r="AD27" s="8">
        <v>0.5</v>
      </c>
      <c r="AE27" s="7">
        <f t="shared" si="7"/>
        <v>0</v>
      </c>
      <c r="AF27" s="6">
        <v>0.5</v>
      </c>
      <c r="AG27" s="8">
        <v>0.5</v>
      </c>
      <c r="AH27" s="7">
        <f t="shared" si="8"/>
        <v>0</v>
      </c>
      <c r="AI27" s="6">
        <v>0.5</v>
      </c>
      <c r="AJ27" s="8">
        <v>0.5</v>
      </c>
      <c r="AK27" s="7">
        <f t="shared" si="9"/>
        <v>0</v>
      </c>
      <c r="AL27" s="64">
        <f t="shared" si="10"/>
        <v>0</v>
      </c>
    </row>
    <row r="28" spans="2:38" ht="27.6" x14ac:dyDescent="0.3">
      <c r="B28" s="17">
        <v>19</v>
      </c>
      <c r="C28" s="39" t="s">
        <v>11</v>
      </c>
      <c r="D28" s="21">
        <f>Kosztorys_Klienta!D38</f>
        <v>0</v>
      </c>
      <c r="E28" s="20">
        <f>Kosztorys_Klienta!E38</f>
        <v>0</v>
      </c>
      <c r="F28" s="37">
        <v>0</v>
      </c>
      <c r="H28" s="6">
        <v>0.5</v>
      </c>
      <c r="I28" s="8">
        <v>0.5</v>
      </c>
      <c r="J28" s="7">
        <f t="shared" si="0"/>
        <v>0</v>
      </c>
      <c r="K28" s="6">
        <v>0.5</v>
      </c>
      <c r="L28" s="8">
        <v>0.5</v>
      </c>
      <c r="M28" s="7">
        <f t="shared" si="1"/>
        <v>0</v>
      </c>
      <c r="N28" s="6">
        <v>0.5</v>
      </c>
      <c r="O28" s="8">
        <v>0.5</v>
      </c>
      <c r="P28" s="7">
        <f t="shared" si="2"/>
        <v>0</v>
      </c>
      <c r="Q28" s="6">
        <v>0.5</v>
      </c>
      <c r="R28" s="8">
        <v>0.5</v>
      </c>
      <c r="S28" s="7">
        <f t="shared" si="3"/>
        <v>0</v>
      </c>
      <c r="T28" s="6">
        <v>0.5</v>
      </c>
      <c r="U28" s="8">
        <v>0.5</v>
      </c>
      <c r="V28" s="7">
        <f t="shared" si="4"/>
        <v>0</v>
      </c>
      <c r="W28" s="6">
        <v>0.5</v>
      </c>
      <c r="X28" s="8">
        <v>0.5</v>
      </c>
      <c r="Y28" s="7">
        <f t="shared" si="5"/>
        <v>0</v>
      </c>
      <c r="Z28" s="6">
        <v>0.5</v>
      </c>
      <c r="AA28" s="8">
        <v>0.5</v>
      </c>
      <c r="AB28" s="7">
        <f t="shared" si="6"/>
        <v>0</v>
      </c>
      <c r="AC28" s="6">
        <v>0.5</v>
      </c>
      <c r="AD28" s="8">
        <v>0.5</v>
      </c>
      <c r="AE28" s="7">
        <f t="shared" si="7"/>
        <v>0</v>
      </c>
      <c r="AF28" s="6">
        <v>0.5</v>
      </c>
      <c r="AG28" s="8">
        <v>0.5</v>
      </c>
      <c r="AH28" s="7">
        <f t="shared" si="8"/>
        <v>0</v>
      </c>
      <c r="AI28" s="6">
        <v>0.5</v>
      </c>
      <c r="AJ28" s="8">
        <v>0.5</v>
      </c>
      <c r="AK28" s="7">
        <f t="shared" si="9"/>
        <v>0</v>
      </c>
      <c r="AL28" s="64">
        <f t="shared" si="10"/>
        <v>0</v>
      </c>
    </row>
    <row r="29" spans="2:38" s="65" customFormat="1" x14ac:dyDescent="0.3">
      <c r="B29" s="42"/>
      <c r="C29" s="66"/>
      <c r="D29" s="22"/>
      <c r="E29" s="23"/>
      <c r="F29" s="67"/>
      <c r="H29" s="68"/>
      <c r="I29" s="68"/>
      <c r="J29" s="69"/>
      <c r="K29" s="68"/>
      <c r="L29" s="68"/>
      <c r="M29" s="69"/>
      <c r="N29" s="68"/>
      <c r="O29" s="68"/>
      <c r="P29" s="69"/>
      <c r="Q29" s="68"/>
      <c r="R29" s="68"/>
      <c r="S29" s="69"/>
      <c r="T29" s="68"/>
      <c r="U29" s="68"/>
      <c r="V29" s="69"/>
      <c r="W29" s="68"/>
      <c r="X29" s="68"/>
      <c r="Y29" s="69"/>
      <c r="Z29" s="68"/>
      <c r="AA29" s="68"/>
      <c r="AB29" s="69"/>
      <c r="AC29" s="68"/>
      <c r="AD29" s="68"/>
      <c r="AE29" s="69"/>
      <c r="AF29" s="68"/>
      <c r="AG29" s="68"/>
      <c r="AH29" s="69"/>
      <c r="AI29" s="68"/>
      <c r="AJ29" s="68"/>
      <c r="AK29" s="69"/>
      <c r="AL29" s="64">
        <f t="shared" si="10"/>
        <v>0</v>
      </c>
    </row>
    <row r="30" spans="2:38" ht="76.650000000000006" customHeight="1" x14ac:dyDescent="0.3">
      <c r="B30" s="17" t="s">
        <v>106</v>
      </c>
      <c r="C30" s="39" t="s">
        <v>8</v>
      </c>
      <c r="D30" s="21">
        <f>Kosztorys_Klienta!D40</f>
        <v>0</v>
      </c>
      <c r="E30" s="20">
        <f>Kosztorys_Klienta!E40</f>
        <v>0</v>
      </c>
      <c r="F30" s="37">
        <v>0</v>
      </c>
      <c r="H30" s="6">
        <v>0.5</v>
      </c>
      <c r="I30" s="8">
        <v>0.5</v>
      </c>
      <c r="J30" s="7">
        <f t="shared" si="0"/>
        <v>0</v>
      </c>
      <c r="K30" s="6">
        <v>0.5</v>
      </c>
      <c r="L30" s="8">
        <v>0.5</v>
      </c>
      <c r="M30" s="7">
        <f t="shared" si="1"/>
        <v>0</v>
      </c>
      <c r="N30" s="6">
        <v>0.5</v>
      </c>
      <c r="O30" s="8">
        <v>0.5</v>
      </c>
      <c r="P30" s="7">
        <f t="shared" si="2"/>
        <v>0</v>
      </c>
      <c r="Q30" s="6">
        <v>0.5</v>
      </c>
      <c r="R30" s="8">
        <v>0.5</v>
      </c>
      <c r="S30" s="7">
        <f t="shared" si="3"/>
        <v>0</v>
      </c>
      <c r="T30" s="6">
        <v>0.5</v>
      </c>
      <c r="U30" s="8">
        <v>0.5</v>
      </c>
      <c r="V30" s="7">
        <f t="shared" si="4"/>
        <v>0</v>
      </c>
      <c r="W30" s="6">
        <v>0.5</v>
      </c>
      <c r="X30" s="8">
        <v>0.5</v>
      </c>
      <c r="Y30" s="7">
        <f t="shared" si="5"/>
        <v>0</v>
      </c>
      <c r="Z30" s="6">
        <v>0.5</v>
      </c>
      <c r="AA30" s="8">
        <v>0.5</v>
      </c>
      <c r="AB30" s="7">
        <f t="shared" si="6"/>
        <v>0</v>
      </c>
      <c r="AC30" s="6">
        <v>0.5</v>
      </c>
      <c r="AD30" s="8">
        <v>0.5</v>
      </c>
      <c r="AE30" s="7">
        <f t="shared" si="7"/>
        <v>0</v>
      </c>
      <c r="AF30" s="6">
        <v>0.5</v>
      </c>
      <c r="AG30" s="8">
        <v>0.5</v>
      </c>
      <c r="AH30" s="7">
        <f t="shared" si="8"/>
        <v>0</v>
      </c>
      <c r="AI30" s="6">
        <v>0.5</v>
      </c>
      <c r="AJ30" s="8">
        <v>0.5</v>
      </c>
      <c r="AK30" s="7">
        <f t="shared" si="9"/>
        <v>0</v>
      </c>
      <c r="AL30" s="64">
        <f t="shared" si="10"/>
        <v>0</v>
      </c>
    </row>
    <row r="31" spans="2:38" ht="29.25" customHeight="1" x14ac:dyDescent="0.3">
      <c r="B31" s="17" t="s">
        <v>107</v>
      </c>
      <c r="C31" s="39" t="s">
        <v>12</v>
      </c>
      <c r="D31" s="21">
        <f>Kosztorys_Klienta!D41</f>
        <v>0</v>
      </c>
      <c r="E31" s="20">
        <f>Kosztorys_Klienta!E41</f>
        <v>0</v>
      </c>
      <c r="F31" s="37">
        <v>0</v>
      </c>
      <c r="H31" s="6">
        <v>0.5</v>
      </c>
      <c r="I31" s="8">
        <v>0.5</v>
      </c>
      <c r="J31" s="7">
        <f t="shared" si="0"/>
        <v>0</v>
      </c>
      <c r="K31" s="6">
        <v>0.5</v>
      </c>
      <c r="L31" s="8">
        <v>0.5</v>
      </c>
      <c r="M31" s="7">
        <f t="shared" si="1"/>
        <v>0</v>
      </c>
      <c r="N31" s="6">
        <v>0.5</v>
      </c>
      <c r="O31" s="8">
        <v>0.5</v>
      </c>
      <c r="P31" s="7">
        <f t="shared" si="2"/>
        <v>0</v>
      </c>
      <c r="Q31" s="6">
        <v>0.5</v>
      </c>
      <c r="R31" s="8">
        <v>0.5</v>
      </c>
      <c r="S31" s="7">
        <f t="shared" si="3"/>
        <v>0</v>
      </c>
      <c r="T31" s="6">
        <v>0.5</v>
      </c>
      <c r="U31" s="8">
        <v>0.5</v>
      </c>
      <c r="V31" s="7">
        <f t="shared" si="4"/>
        <v>0</v>
      </c>
      <c r="W31" s="6">
        <v>0.5</v>
      </c>
      <c r="X31" s="8">
        <v>0.5</v>
      </c>
      <c r="Y31" s="7">
        <f t="shared" si="5"/>
        <v>0</v>
      </c>
      <c r="Z31" s="6">
        <v>0.5</v>
      </c>
      <c r="AA31" s="8">
        <v>0.5</v>
      </c>
      <c r="AB31" s="7">
        <f t="shared" si="6"/>
        <v>0</v>
      </c>
      <c r="AC31" s="6">
        <v>0.5</v>
      </c>
      <c r="AD31" s="8">
        <v>0.5</v>
      </c>
      <c r="AE31" s="7">
        <f t="shared" si="7"/>
        <v>0</v>
      </c>
      <c r="AF31" s="6">
        <v>0.5</v>
      </c>
      <c r="AG31" s="8">
        <v>0.5</v>
      </c>
      <c r="AH31" s="7">
        <f t="shared" si="8"/>
        <v>0</v>
      </c>
      <c r="AI31" s="6">
        <v>0.5</v>
      </c>
      <c r="AJ31" s="8">
        <v>0.5</v>
      </c>
      <c r="AK31" s="7">
        <f t="shared" si="9"/>
        <v>0</v>
      </c>
      <c r="AL31" s="64">
        <f t="shared" si="10"/>
        <v>0</v>
      </c>
    </row>
    <row r="32" spans="2:38" s="65" customFormat="1" x14ac:dyDescent="0.3">
      <c r="B32" s="42"/>
      <c r="C32" s="35"/>
      <c r="D32" s="22"/>
      <c r="E32" s="23"/>
      <c r="F32" s="67"/>
      <c r="H32" s="68"/>
      <c r="I32" s="68"/>
      <c r="J32" s="69"/>
      <c r="K32" s="68"/>
      <c r="L32" s="68"/>
      <c r="M32" s="69"/>
      <c r="N32" s="68"/>
      <c r="O32" s="68"/>
      <c r="P32" s="69"/>
      <c r="Q32" s="68"/>
      <c r="R32" s="68"/>
      <c r="S32" s="69"/>
      <c r="T32" s="68"/>
      <c r="U32" s="68"/>
      <c r="V32" s="69"/>
      <c r="W32" s="68"/>
      <c r="X32" s="68"/>
      <c r="Y32" s="69"/>
      <c r="Z32" s="68"/>
      <c r="AA32" s="68"/>
      <c r="AB32" s="69"/>
      <c r="AC32" s="68"/>
      <c r="AD32" s="68"/>
      <c r="AE32" s="69"/>
      <c r="AF32" s="68"/>
      <c r="AG32" s="68"/>
      <c r="AH32" s="69"/>
      <c r="AI32" s="68"/>
      <c r="AJ32" s="68"/>
      <c r="AK32" s="69"/>
      <c r="AL32" s="64">
        <f t="shared" si="10"/>
        <v>0</v>
      </c>
    </row>
    <row r="33" spans="2:38" ht="36.9" customHeight="1" x14ac:dyDescent="0.3">
      <c r="B33" s="15" t="s">
        <v>108</v>
      </c>
      <c r="C33" s="40"/>
      <c r="D33" s="21">
        <f>Kosztorys_Klienta!D43</f>
        <v>0</v>
      </c>
      <c r="E33" s="20">
        <f>Kosztorys_Klienta!E43</f>
        <v>0</v>
      </c>
      <c r="F33" s="37">
        <v>0</v>
      </c>
      <c r="H33" s="6">
        <v>0.5</v>
      </c>
      <c r="I33" s="8">
        <v>0.5</v>
      </c>
      <c r="J33" s="7">
        <f t="shared" si="0"/>
        <v>0</v>
      </c>
      <c r="K33" s="6">
        <v>0.5</v>
      </c>
      <c r="L33" s="8">
        <v>0.5</v>
      </c>
      <c r="M33" s="7">
        <f t="shared" si="1"/>
        <v>0</v>
      </c>
      <c r="N33" s="6">
        <v>0.5</v>
      </c>
      <c r="O33" s="8">
        <v>0.5</v>
      </c>
      <c r="P33" s="7">
        <f t="shared" si="2"/>
        <v>0</v>
      </c>
      <c r="Q33" s="6">
        <v>0.5</v>
      </c>
      <c r="R33" s="8">
        <v>0.5</v>
      </c>
      <c r="S33" s="7">
        <f t="shared" si="3"/>
        <v>0</v>
      </c>
      <c r="T33" s="6">
        <v>0.5</v>
      </c>
      <c r="U33" s="8">
        <v>0.5</v>
      </c>
      <c r="V33" s="7">
        <f t="shared" si="4"/>
        <v>0</v>
      </c>
      <c r="W33" s="6">
        <v>0.5</v>
      </c>
      <c r="X33" s="8">
        <v>0.5</v>
      </c>
      <c r="Y33" s="7">
        <f t="shared" si="5"/>
        <v>0</v>
      </c>
      <c r="Z33" s="6">
        <v>0.5</v>
      </c>
      <c r="AA33" s="8">
        <v>0.5</v>
      </c>
      <c r="AB33" s="7">
        <f t="shared" si="6"/>
        <v>0</v>
      </c>
      <c r="AC33" s="6">
        <v>0.5</v>
      </c>
      <c r="AD33" s="8">
        <v>0.5</v>
      </c>
      <c r="AE33" s="7">
        <f t="shared" si="7"/>
        <v>0</v>
      </c>
      <c r="AF33" s="6">
        <v>0.5</v>
      </c>
      <c r="AG33" s="8">
        <v>0.5</v>
      </c>
      <c r="AH33" s="7">
        <f t="shared" si="8"/>
        <v>0</v>
      </c>
      <c r="AI33" s="6">
        <v>0.5</v>
      </c>
      <c r="AJ33" s="8">
        <v>0.5</v>
      </c>
      <c r="AK33" s="7">
        <f t="shared" si="9"/>
        <v>0</v>
      </c>
      <c r="AL33" s="64">
        <f t="shared" si="10"/>
        <v>0</v>
      </c>
    </row>
    <row r="34" spans="2:38" x14ac:dyDescent="0.3">
      <c r="B34" s="15" t="s">
        <v>109</v>
      </c>
      <c r="C34" s="40"/>
      <c r="D34" s="21">
        <f>Kosztorys_Klienta!D44</f>
        <v>0</v>
      </c>
      <c r="E34" s="20">
        <f>Kosztorys_Klienta!E44</f>
        <v>0</v>
      </c>
      <c r="F34" s="37">
        <v>0</v>
      </c>
      <c r="H34" s="6">
        <v>0.5</v>
      </c>
      <c r="I34" s="8">
        <v>0.5</v>
      </c>
      <c r="J34" s="7">
        <f t="shared" si="0"/>
        <v>0</v>
      </c>
      <c r="K34" s="6">
        <v>0.5</v>
      </c>
      <c r="L34" s="8">
        <v>0.5</v>
      </c>
      <c r="M34" s="7">
        <f t="shared" si="1"/>
        <v>0</v>
      </c>
      <c r="N34" s="6">
        <v>0.5</v>
      </c>
      <c r="O34" s="8">
        <v>0.5</v>
      </c>
      <c r="P34" s="7">
        <f t="shared" si="2"/>
        <v>0</v>
      </c>
      <c r="Q34" s="6">
        <v>0.5</v>
      </c>
      <c r="R34" s="8">
        <v>0.5</v>
      </c>
      <c r="S34" s="7">
        <f t="shared" si="3"/>
        <v>0</v>
      </c>
      <c r="T34" s="6">
        <v>0.5</v>
      </c>
      <c r="U34" s="8">
        <v>0.5</v>
      </c>
      <c r="V34" s="7">
        <f t="shared" si="4"/>
        <v>0</v>
      </c>
      <c r="W34" s="6">
        <v>0.5</v>
      </c>
      <c r="X34" s="8">
        <v>0.5</v>
      </c>
      <c r="Y34" s="7">
        <f t="shared" si="5"/>
        <v>0</v>
      </c>
      <c r="Z34" s="6">
        <v>0.5</v>
      </c>
      <c r="AA34" s="8">
        <v>0.5</v>
      </c>
      <c r="AB34" s="7">
        <f t="shared" si="6"/>
        <v>0</v>
      </c>
      <c r="AC34" s="6">
        <v>0.5</v>
      </c>
      <c r="AD34" s="8">
        <v>0.5</v>
      </c>
      <c r="AE34" s="7">
        <f t="shared" si="7"/>
        <v>0</v>
      </c>
      <c r="AF34" s="6">
        <v>0.5</v>
      </c>
      <c r="AG34" s="8">
        <v>0.5</v>
      </c>
      <c r="AH34" s="7">
        <f t="shared" si="8"/>
        <v>0</v>
      </c>
      <c r="AI34" s="6">
        <v>0.5</v>
      </c>
      <c r="AJ34" s="8">
        <v>0.5</v>
      </c>
      <c r="AK34" s="7">
        <f t="shared" si="9"/>
        <v>0</v>
      </c>
      <c r="AL34" s="64">
        <f t="shared" si="10"/>
        <v>0</v>
      </c>
    </row>
    <row r="35" spans="2:38" x14ac:dyDescent="0.3">
      <c r="B35" s="15" t="s">
        <v>110</v>
      </c>
      <c r="C35" s="40"/>
      <c r="D35" s="21">
        <f>Kosztorys_Klienta!D45</f>
        <v>0</v>
      </c>
      <c r="E35" s="20">
        <f>Kosztorys_Klienta!E45</f>
        <v>0</v>
      </c>
      <c r="F35" s="37">
        <v>0</v>
      </c>
      <c r="H35" s="6">
        <v>0.5</v>
      </c>
      <c r="I35" s="8">
        <v>0.5</v>
      </c>
      <c r="J35" s="7">
        <f t="shared" si="0"/>
        <v>0</v>
      </c>
      <c r="K35" s="6">
        <v>0.5</v>
      </c>
      <c r="L35" s="8">
        <v>0.5</v>
      </c>
      <c r="M35" s="7">
        <f t="shared" si="1"/>
        <v>0</v>
      </c>
      <c r="N35" s="6">
        <v>0.5</v>
      </c>
      <c r="O35" s="8">
        <v>0.5</v>
      </c>
      <c r="P35" s="7">
        <f t="shared" si="2"/>
        <v>0</v>
      </c>
      <c r="Q35" s="6">
        <v>0.5</v>
      </c>
      <c r="R35" s="8">
        <v>0.5</v>
      </c>
      <c r="S35" s="7">
        <f t="shared" si="3"/>
        <v>0</v>
      </c>
      <c r="T35" s="6">
        <v>0.5</v>
      </c>
      <c r="U35" s="8">
        <v>0.5</v>
      </c>
      <c r="V35" s="7">
        <f t="shared" si="4"/>
        <v>0</v>
      </c>
      <c r="W35" s="6">
        <v>0.5</v>
      </c>
      <c r="X35" s="8">
        <v>0.5</v>
      </c>
      <c r="Y35" s="7">
        <f t="shared" si="5"/>
        <v>0</v>
      </c>
      <c r="Z35" s="6">
        <v>0.5</v>
      </c>
      <c r="AA35" s="8">
        <v>0.5</v>
      </c>
      <c r="AB35" s="7">
        <f t="shared" si="6"/>
        <v>0</v>
      </c>
      <c r="AC35" s="6">
        <v>0.5</v>
      </c>
      <c r="AD35" s="8">
        <v>0.5</v>
      </c>
      <c r="AE35" s="7">
        <f t="shared" si="7"/>
        <v>0</v>
      </c>
      <c r="AF35" s="6">
        <v>0.5</v>
      </c>
      <c r="AG35" s="8">
        <v>0.5</v>
      </c>
      <c r="AH35" s="7">
        <f t="shared" si="8"/>
        <v>0</v>
      </c>
      <c r="AI35" s="6">
        <v>0.5</v>
      </c>
      <c r="AJ35" s="8">
        <v>0.5</v>
      </c>
      <c r="AK35" s="7">
        <f t="shared" si="9"/>
        <v>0</v>
      </c>
      <c r="AL35" s="64">
        <f t="shared" si="10"/>
        <v>0</v>
      </c>
    </row>
    <row r="36" spans="2:38" x14ac:dyDescent="0.3">
      <c r="B36" s="15" t="s">
        <v>111</v>
      </c>
      <c r="C36" s="40"/>
      <c r="D36" s="21">
        <f>Kosztorys_Klienta!D46</f>
        <v>0</v>
      </c>
      <c r="E36" s="20">
        <f>Kosztorys_Klienta!E46</f>
        <v>0</v>
      </c>
      <c r="F36" s="37">
        <v>0</v>
      </c>
      <c r="H36" s="6">
        <v>0.5</v>
      </c>
      <c r="I36" s="8">
        <v>0.5</v>
      </c>
      <c r="J36" s="7">
        <f t="shared" si="0"/>
        <v>0</v>
      </c>
      <c r="K36" s="6">
        <v>0.5</v>
      </c>
      <c r="L36" s="8">
        <v>0.5</v>
      </c>
      <c r="M36" s="7">
        <f t="shared" si="1"/>
        <v>0</v>
      </c>
      <c r="N36" s="6">
        <v>0.5</v>
      </c>
      <c r="O36" s="8">
        <v>0.5</v>
      </c>
      <c r="P36" s="7">
        <f t="shared" si="2"/>
        <v>0</v>
      </c>
      <c r="Q36" s="6">
        <v>0.5</v>
      </c>
      <c r="R36" s="8">
        <v>0.5</v>
      </c>
      <c r="S36" s="7">
        <f t="shared" si="3"/>
        <v>0</v>
      </c>
      <c r="T36" s="6">
        <v>0.5</v>
      </c>
      <c r="U36" s="8">
        <v>0.5</v>
      </c>
      <c r="V36" s="7">
        <f t="shared" si="4"/>
        <v>0</v>
      </c>
      <c r="W36" s="6">
        <v>0.5</v>
      </c>
      <c r="X36" s="8">
        <v>0.5</v>
      </c>
      <c r="Y36" s="7">
        <f t="shared" si="5"/>
        <v>0</v>
      </c>
      <c r="Z36" s="6">
        <v>0.5</v>
      </c>
      <c r="AA36" s="8">
        <v>0.5</v>
      </c>
      <c r="AB36" s="7">
        <f t="shared" si="6"/>
        <v>0</v>
      </c>
      <c r="AC36" s="6">
        <v>0.5</v>
      </c>
      <c r="AD36" s="8">
        <v>0.5</v>
      </c>
      <c r="AE36" s="7">
        <f t="shared" si="7"/>
        <v>0</v>
      </c>
      <c r="AF36" s="6">
        <v>0.5</v>
      </c>
      <c r="AG36" s="8">
        <v>0.5</v>
      </c>
      <c r="AH36" s="7">
        <f t="shared" si="8"/>
        <v>0</v>
      </c>
      <c r="AI36" s="6">
        <v>0.5</v>
      </c>
      <c r="AJ36" s="8">
        <v>0.5</v>
      </c>
      <c r="AK36" s="7">
        <f t="shared" si="9"/>
        <v>0</v>
      </c>
      <c r="AL36" s="64">
        <f t="shared" si="10"/>
        <v>0</v>
      </c>
    </row>
    <row r="37" spans="2:38" ht="15" customHeight="1" x14ac:dyDescent="0.3">
      <c r="B37" s="15" t="s">
        <v>112</v>
      </c>
      <c r="C37" s="40"/>
      <c r="D37" s="21">
        <f>Kosztorys_Klienta!D47</f>
        <v>0</v>
      </c>
      <c r="E37" s="20">
        <f>Kosztorys_Klienta!E47</f>
        <v>0</v>
      </c>
      <c r="F37" s="37">
        <v>0</v>
      </c>
      <c r="H37" s="6">
        <v>0.5</v>
      </c>
      <c r="I37" s="8">
        <v>0.5</v>
      </c>
      <c r="J37" s="7">
        <f t="shared" si="0"/>
        <v>0</v>
      </c>
      <c r="K37" s="6">
        <v>0.5</v>
      </c>
      <c r="L37" s="8">
        <v>0.5</v>
      </c>
      <c r="M37" s="7">
        <f t="shared" si="1"/>
        <v>0</v>
      </c>
      <c r="N37" s="6">
        <v>0.5</v>
      </c>
      <c r="O37" s="8">
        <v>0.5</v>
      </c>
      <c r="P37" s="7">
        <f t="shared" si="2"/>
        <v>0</v>
      </c>
      <c r="Q37" s="6">
        <v>0.5</v>
      </c>
      <c r="R37" s="8">
        <v>0.5</v>
      </c>
      <c r="S37" s="7">
        <f t="shared" si="3"/>
        <v>0</v>
      </c>
      <c r="T37" s="6">
        <v>0.5</v>
      </c>
      <c r="U37" s="8">
        <v>0.5</v>
      </c>
      <c r="V37" s="7">
        <f t="shared" si="4"/>
        <v>0</v>
      </c>
      <c r="W37" s="6">
        <v>0.5</v>
      </c>
      <c r="X37" s="8">
        <v>0.5</v>
      </c>
      <c r="Y37" s="7">
        <f t="shared" si="5"/>
        <v>0</v>
      </c>
      <c r="Z37" s="6">
        <v>0.5</v>
      </c>
      <c r="AA37" s="8">
        <v>0.5</v>
      </c>
      <c r="AB37" s="7">
        <f t="shared" si="6"/>
        <v>0</v>
      </c>
      <c r="AC37" s="6">
        <v>0.5</v>
      </c>
      <c r="AD37" s="8">
        <v>0.5</v>
      </c>
      <c r="AE37" s="7">
        <f t="shared" si="7"/>
        <v>0</v>
      </c>
      <c r="AF37" s="6">
        <v>0.5</v>
      </c>
      <c r="AG37" s="8">
        <v>0.5</v>
      </c>
      <c r="AH37" s="7">
        <f t="shared" si="8"/>
        <v>0</v>
      </c>
      <c r="AI37" s="6">
        <v>0.5</v>
      </c>
      <c r="AJ37" s="8">
        <v>0.5</v>
      </c>
      <c r="AK37" s="7">
        <f t="shared" si="9"/>
        <v>0</v>
      </c>
      <c r="AL37" s="64">
        <f t="shared" si="10"/>
        <v>0</v>
      </c>
    </row>
    <row r="38" spans="2:38" s="65" customFormat="1" x14ac:dyDescent="0.3">
      <c r="B38" s="56"/>
      <c r="C38" s="57"/>
      <c r="D38" s="22"/>
      <c r="E38" s="23"/>
      <c r="F38" s="67"/>
      <c r="H38" s="68"/>
      <c r="I38" s="68"/>
      <c r="J38" s="69"/>
      <c r="K38" s="68"/>
      <c r="L38" s="68"/>
      <c r="M38" s="69"/>
      <c r="N38" s="68"/>
      <c r="O38" s="68"/>
      <c r="P38" s="69"/>
      <c r="Q38" s="68"/>
      <c r="R38" s="68"/>
      <c r="S38" s="69"/>
      <c r="T38" s="68"/>
      <c r="U38" s="68"/>
      <c r="V38" s="69"/>
      <c r="W38" s="68"/>
      <c r="X38" s="68"/>
      <c r="Y38" s="69"/>
      <c r="Z38" s="68"/>
      <c r="AA38" s="68"/>
      <c r="AB38" s="69"/>
      <c r="AC38" s="68"/>
      <c r="AD38" s="68"/>
      <c r="AE38" s="69"/>
      <c r="AF38" s="68"/>
      <c r="AG38" s="68"/>
      <c r="AH38" s="69"/>
      <c r="AI38" s="68"/>
      <c r="AJ38" s="68"/>
      <c r="AK38" s="69"/>
      <c r="AL38" s="64">
        <f t="shared" si="10"/>
        <v>0</v>
      </c>
    </row>
    <row r="39" spans="2:38" s="65" customFormat="1" x14ac:dyDescent="0.3">
      <c r="B39" s="70"/>
      <c r="C39" s="135"/>
      <c r="D39" s="136"/>
      <c r="E39" s="136"/>
      <c r="F39" s="137"/>
      <c r="H39" s="68"/>
      <c r="I39" s="68"/>
      <c r="J39" s="69"/>
      <c r="K39" s="68"/>
      <c r="L39" s="68"/>
      <c r="M39" s="69"/>
      <c r="N39" s="68"/>
      <c r="O39" s="68"/>
      <c r="P39" s="69"/>
      <c r="Q39" s="68"/>
      <c r="R39" s="68"/>
      <c r="S39" s="69"/>
      <c r="T39" s="68"/>
      <c r="U39" s="68"/>
      <c r="V39" s="69"/>
      <c r="W39" s="68"/>
      <c r="X39" s="68"/>
      <c r="Y39" s="69"/>
      <c r="Z39" s="68"/>
      <c r="AA39" s="68"/>
      <c r="AB39" s="69"/>
      <c r="AC39" s="68"/>
      <c r="AD39" s="68"/>
      <c r="AE39" s="69"/>
      <c r="AF39" s="68"/>
      <c r="AG39" s="68"/>
      <c r="AH39" s="69"/>
      <c r="AI39" s="68"/>
      <c r="AJ39" s="68"/>
      <c r="AK39" s="69"/>
      <c r="AL39" s="64">
        <f t="shared" si="10"/>
        <v>0</v>
      </c>
    </row>
    <row r="40" spans="2:38" ht="25.5" customHeight="1" x14ac:dyDescent="0.3">
      <c r="B40" s="15" t="s">
        <v>114</v>
      </c>
      <c r="C40" s="39" t="s">
        <v>44</v>
      </c>
      <c r="D40" s="21">
        <f>Kosztorys_Klienta!D50</f>
        <v>0</v>
      </c>
      <c r="E40" s="20">
        <f>Kosztorys_Klienta!E50</f>
        <v>0</v>
      </c>
      <c r="F40" s="37">
        <v>0</v>
      </c>
      <c r="H40" s="6">
        <v>0.5</v>
      </c>
      <c r="I40" s="8">
        <v>0.5</v>
      </c>
      <c r="J40" s="7">
        <f t="shared" si="0"/>
        <v>0</v>
      </c>
      <c r="K40" s="6">
        <v>0.5</v>
      </c>
      <c r="L40" s="8">
        <v>0.5</v>
      </c>
      <c r="M40" s="7">
        <f t="shared" si="1"/>
        <v>0</v>
      </c>
      <c r="N40" s="6">
        <v>0.5</v>
      </c>
      <c r="O40" s="8">
        <v>0.5</v>
      </c>
      <c r="P40" s="7">
        <f t="shared" si="2"/>
        <v>0</v>
      </c>
      <c r="Q40" s="6">
        <v>0.5</v>
      </c>
      <c r="R40" s="8">
        <v>0.5</v>
      </c>
      <c r="S40" s="7">
        <f t="shared" si="3"/>
        <v>0</v>
      </c>
      <c r="T40" s="6">
        <v>0.5</v>
      </c>
      <c r="U40" s="8">
        <v>0.5</v>
      </c>
      <c r="V40" s="7">
        <f t="shared" si="4"/>
        <v>0</v>
      </c>
      <c r="W40" s="6">
        <v>0.5</v>
      </c>
      <c r="X40" s="8">
        <v>0.5</v>
      </c>
      <c r="Y40" s="7">
        <f t="shared" si="5"/>
        <v>0</v>
      </c>
      <c r="Z40" s="6">
        <v>0.5</v>
      </c>
      <c r="AA40" s="8">
        <v>0.5</v>
      </c>
      <c r="AB40" s="7">
        <f t="shared" si="6"/>
        <v>0</v>
      </c>
      <c r="AC40" s="6">
        <v>0.5</v>
      </c>
      <c r="AD40" s="8">
        <v>0.5</v>
      </c>
      <c r="AE40" s="7">
        <f t="shared" si="7"/>
        <v>0</v>
      </c>
      <c r="AF40" s="6">
        <v>0.5</v>
      </c>
      <c r="AG40" s="8">
        <v>0.5</v>
      </c>
      <c r="AH40" s="7">
        <f t="shared" si="8"/>
        <v>0</v>
      </c>
      <c r="AI40" s="6">
        <v>0.5</v>
      </c>
      <c r="AJ40" s="8">
        <v>0.5</v>
      </c>
      <c r="AK40" s="7">
        <f t="shared" si="9"/>
        <v>0</v>
      </c>
      <c r="AL40" s="64">
        <f t="shared" si="10"/>
        <v>0</v>
      </c>
    </row>
    <row r="41" spans="2:38" ht="76.650000000000006" customHeight="1" x14ac:dyDescent="0.3">
      <c r="B41" s="15" t="s">
        <v>115</v>
      </c>
      <c r="C41" s="39" t="s">
        <v>6</v>
      </c>
      <c r="D41" s="21">
        <f>Kosztorys_Klienta!D51</f>
        <v>0</v>
      </c>
      <c r="E41" s="20">
        <f>Kosztorys_Klienta!E51</f>
        <v>0</v>
      </c>
      <c r="F41" s="37">
        <v>0</v>
      </c>
      <c r="H41" s="6">
        <v>0.5</v>
      </c>
      <c r="I41" s="8">
        <v>0.5</v>
      </c>
      <c r="J41" s="7">
        <f t="shared" si="0"/>
        <v>0</v>
      </c>
      <c r="K41" s="6">
        <v>0.5</v>
      </c>
      <c r="L41" s="8">
        <v>0.5</v>
      </c>
      <c r="M41" s="7">
        <f t="shared" si="1"/>
        <v>0</v>
      </c>
      <c r="N41" s="6">
        <v>0.5</v>
      </c>
      <c r="O41" s="8">
        <v>0.5</v>
      </c>
      <c r="P41" s="7">
        <f t="shared" si="2"/>
        <v>0</v>
      </c>
      <c r="Q41" s="6">
        <v>0.5</v>
      </c>
      <c r="R41" s="8">
        <v>0.5</v>
      </c>
      <c r="S41" s="7">
        <f t="shared" si="3"/>
        <v>0</v>
      </c>
      <c r="T41" s="6">
        <v>0.5</v>
      </c>
      <c r="U41" s="8">
        <v>0.5</v>
      </c>
      <c r="V41" s="7">
        <f t="shared" si="4"/>
        <v>0</v>
      </c>
      <c r="W41" s="6">
        <v>0.5</v>
      </c>
      <c r="X41" s="8">
        <v>0.5</v>
      </c>
      <c r="Y41" s="7">
        <f t="shared" si="5"/>
        <v>0</v>
      </c>
      <c r="Z41" s="6">
        <v>0.5</v>
      </c>
      <c r="AA41" s="8">
        <v>0.5</v>
      </c>
      <c r="AB41" s="7">
        <f t="shared" si="6"/>
        <v>0</v>
      </c>
      <c r="AC41" s="6">
        <v>0.5</v>
      </c>
      <c r="AD41" s="8">
        <v>0.5</v>
      </c>
      <c r="AE41" s="7">
        <f t="shared" si="7"/>
        <v>0</v>
      </c>
      <c r="AF41" s="6">
        <v>0.5</v>
      </c>
      <c r="AG41" s="8">
        <v>0.5</v>
      </c>
      <c r="AH41" s="7">
        <f t="shared" si="8"/>
        <v>0</v>
      </c>
      <c r="AI41" s="6">
        <v>0.5</v>
      </c>
      <c r="AJ41" s="8">
        <v>0.5</v>
      </c>
      <c r="AK41" s="7">
        <f t="shared" si="9"/>
        <v>0</v>
      </c>
      <c r="AL41" s="64">
        <f t="shared" si="10"/>
        <v>0</v>
      </c>
    </row>
    <row r="42" spans="2:38" ht="89.25" customHeight="1" x14ac:dyDescent="0.3">
      <c r="B42" s="15" t="s">
        <v>116</v>
      </c>
      <c r="C42" s="39" t="s">
        <v>126</v>
      </c>
      <c r="D42" s="21">
        <f>Kosztorys_Klienta!D52</f>
        <v>0</v>
      </c>
      <c r="E42" s="20">
        <f>Kosztorys_Klienta!E52</f>
        <v>0</v>
      </c>
      <c r="F42" s="37">
        <v>0</v>
      </c>
      <c r="H42" s="6">
        <v>0.5</v>
      </c>
      <c r="I42" s="8">
        <v>0.5</v>
      </c>
      <c r="J42" s="7">
        <f t="shared" si="0"/>
        <v>0</v>
      </c>
      <c r="K42" s="6">
        <v>0.5</v>
      </c>
      <c r="L42" s="8">
        <v>0.5</v>
      </c>
      <c r="M42" s="7">
        <f t="shared" si="1"/>
        <v>0</v>
      </c>
      <c r="N42" s="6">
        <v>0.5</v>
      </c>
      <c r="O42" s="8">
        <v>0.5</v>
      </c>
      <c r="P42" s="7">
        <f t="shared" si="2"/>
        <v>0</v>
      </c>
      <c r="Q42" s="6">
        <v>0.5</v>
      </c>
      <c r="R42" s="8">
        <v>0.5</v>
      </c>
      <c r="S42" s="7">
        <f t="shared" si="3"/>
        <v>0</v>
      </c>
      <c r="T42" s="6">
        <v>0.5</v>
      </c>
      <c r="U42" s="8">
        <v>0.5</v>
      </c>
      <c r="V42" s="7">
        <f t="shared" si="4"/>
        <v>0</v>
      </c>
      <c r="W42" s="6">
        <v>0.5</v>
      </c>
      <c r="X42" s="8">
        <v>0.5</v>
      </c>
      <c r="Y42" s="7">
        <f t="shared" si="5"/>
        <v>0</v>
      </c>
      <c r="Z42" s="6">
        <v>0.5</v>
      </c>
      <c r="AA42" s="8">
        <v>0.5</v>
      </c>
      <c r="AB42" s="7">
        <f t="shared" si="6"/>
        <v>0</v>
      </c>
      <c r="AC42" s="6">
        <v>0.5</v>
      </c>
      <c r="AD42" s="8">
        <v>0.5</v>
      </c>
      <c r="AE42" s="7">
        <f t="shared" si="7"/>
        <v>0</v>
      </c>
      <c r="AF42" s="6">
        <v>0.5</v>
      </c>
      <c r="AG42" s="8">
        <v>0.5</v>
      </c>
      <c r="AH42" s="7">
        <f t="shared" si="8"/>
        <v>0</v>
      </c>
      <c r="AI42" s="6">
        <v>0.5</v>
      </c>
      <c r="AJ42" s="8">
        <v>0.5</v>
      </c>
      <c r="AK42" s="7">
        <f t="shared" si="9"/>
        <v>0</v>
      </c>
      <c r="AL42" s="64">
        <f t="shared" si="10"/>
        <v>0</v>
      </c>
    </row>
    <row r="43" spans="2:38" ht="63.9" customHeight="1" x14ac:dyDescent="0.3">
      <c r="B43" s="15" t="s">
        <v>117</v>
      </c>
      <c r="C43" s="39" t="s">
        <v>13</v>
      </c>
      <c r="D43" s="21">
        <f>Kosztorys_Klienta!D53</f>
        <v>0</v>
      </c>
      <c r="E43" s="20">
        <f>Kosztorys_Klienta!E53</f>
        <v>0</v>
      </c>
      <c r="F43" s="37">
        <v>0</v>
      </c>
      <c r="H43" s="6">
        <v>0.5</v>
      </c>
      <c r="I43" s="8">
        <v>0.5</v>
      </c>
      <c r="J43" s="7">
        <f t="shared" si="0"/>
        <v>0</v>
      </c>
      <c r="K43" s="6">
        <v>0.5</v>
      </c>
      <c r="L43" s="8">
        <v>0.5</v>
      </c>
      <c r="M43" s="7">
        <f t="shared" si="1"/>
        <v>0</v>
      </c>
      <c r="N43" s="6">
        <v>0.5</v>
      </c>
      <c r="O43" s="8">
        <v>0.5</v>
      </c>
      <c r="P43" s="7">
        <f t="shared" si="2"/>
        <v>0</v>
      </c>
      <c r="Q43" s="6">
        <v>0.5</v>
      </c>
      <c r="R43" s="8">
        <v>0.5</v>
      </c>
      <c r="S43" s="7">
        <f t="shared" si="3"/>
        <v>0</v>
      </c>
      <c r="T43" s="6">
        <v>0.5</v>
      </c>
      <c r="U43" s="8">
        <v>0.5</v>
      </c>
      <c r="V43" s="7">
        <f t="shared" si="4"/>
        <v>0</v>
      </c>
      <c r="W43" s="6">
        <v>0.5</v>
      </c>
      <c r="X43" s="8">
        <v>0.5</v>
      </c>
      <c r="Y43" s="7">
        <f t="shared" si="5"/>
        <v>0</v>
      </c>
      <c r="Z43" s="6">
        <v>0.5</v>
      </c>
      <c r="AA43" s="8">
        <v>0.5</v>
      </c>
      <c r="AB43" s="7">
        <f t="shared" si="6"/>
        <v>0</v>
      </c>
      <c r="AC43" s="6">
        <v>0.5</v>
      </c>
      <c r="AD43" s="8">
        <v>0.5</v>
      </c>
      <c r="AE43" s="7">
        <f t="shared" si="7"/>
        <v>0</v>
      </c>
      <c r="AF43" s="6">
        <v>0.5</v>
      </c>
      <c r="AG43" s="8">
        <v>0.5</v>
      </c>
      <c r="AH43" s="7">
        <f t="shared" si="8"/>
        <v>0</v>
      </c>
      <c r="AI43" s="6">
        <v>0.5</v>
      </c>
      <c r="AJ43" s="8">
        <v>0.5</v>
      </c>
      <c r="AK43" s="7">
        <f t="shared" si="9"/>
        <v>0</v>
      </c>
      <c r="AL43" s="64">
        <f t="shared" si="10"/>
        <v>0</v>
      </c>
    </row>
    <row r="44" spans="2:38" ht="76.650000000000006" customHeight="1" x14ac:dyDescent="0.3">
      <c r="B44" s="15" t="s">
        <v>118</v>
      </c>
      <c r="C44" s="39" t="s">
        <v>127</v>
      </c>
      <c r="D44" s="21">
        <f>Kosztorys_Klienta!D54</f>
        <v>0</v>
      </c>
      <c r="E44" s="20">
        <f>Kosztorys_Klienta!E54</f>
        <v>0</v>
      </c>
      <c r="F44" s="37">
        <v>0</v>
      </c>
      <c r="H44" s="6">
        <v>0.5</v>
      </c>
      <c r="I44" s="8">
        <v>0.5</v>
      </c>
      <c r="J44" s="7">
        <f t="shared" si="0"/>
        <v>0</v>
      </c>
      <c r="K44" s="6">
        <v>0.5</v>
      </c>
      <c r="L44" s="8">
        <v>0.5</v>
      </c>
      <c r="M44" s="7">
        <f t="shared" si="1"/>
        <v>0</v>
      </c>
      <c r="N44" s="6">
        <v>0.5</v>
      </c>
      <c r="O44" s="8">
        <v>0.5</v>
      </c>
      <c r="P44" s="7">
        <f t="shared" si="2"/>
        <v>0</v>
      </c>
      <c r="Q44" s="6">
        <v>0.5</v>
      </c>
      <c r="R44" s="8">
        <v>0.5</v>
      </c>
      <c r="S44" s="7">
        <f t="shared" si="3"/>
        <v>0</v>
      </c>
      <c r="T44" s="6">
        <v>0.5</v>
      </c>
      <c r="U44" s="8">
        <v>0.5</v>
      </c>
      <c r="V44" s="7">
        <f t="shared" si="4"/>
        <v>0</v>
      </c>
      <c r="W44" s="6">
        <v>0.5</v>
      </c>
      <c r="X44" s="8">
        <v>0.5</v>
      </c>
      <c r="Y44" s="7">
        <f t="shared" si="5"/>
        <v>0</v>
      </c>
      <c r="Z44" s="6">
        <v>0.5</v>
      </c>
      <c r="AA44" s="8">
        <v>0.5</v>
      </c>
      <c r="AB44" s="7">
        <f t="shared" si="6"/>
        <v>0</v>
      </c>
      <c r="AC44" s="6">
        <v>0.5</v>
      </c>
      <c r="AD44" s="8">
        <v>0.5</v>
      </c>
      <c r="AE44" s="7">
        <f t="shared" si="7"/>
        <v>0</v>
      </c>
      <c r="AF44" s="6">
        <v>0.5</v>
      </c>
      <c r="AG44" s="8">
        <v>0.5</v>
      </c>
      <c r="AH44" s="7">
        <f t="shared" si="8"/>
        <v>0</v>
      </c>
      <c r="AI44" s="6">
        <v>0.5</v>
      </c>
      <c r="AJ44" s="8">
        <v>0.5</v>
      </c>
      <c r="AK44" s="7">
        <f t="shared" si="9"/>
        <v>0</v>
      </c>
      <c r="AL44" s="64">
        <f t="shared" si="10"/>
        <v>0</v>
      </c>
    </row>
    <row r="45" spans="2:38" ht="25.5" customHeight="1" x14ac:dyDescent="0.3">
      <c r="B45" s="15" t="s">
        <v>119</v>
      </c>
      <c r="C45" s="39" t="s">
        <v>134</v>
      </c>
      <c r="D45" s="21">
        <f>Kosztorys_Klienta!D55</f>
        <v>0</v>
      </c>
      <c r="E45" s="20">
        <f>Kosztorys_Klienta!E55</f>
        <v>0</v>
      </c>
      <c r="F45" s="37">
        <v>0</v>
      </c>
      <c r="H45" s="6">
        <v>0.5</v>
      </c>
      <c r="I45" s="8">
        <v>0.5</v>
      </c>
      <c r="J45" s="7">
        <f t="shared" si="0"/>
        <v>0</v>
      </c>
      <c r="K45" s="6">
        <v>0.5</v>
      </c>
      <c r="L45" s="8">
        <v>0.5</v>
      </c>
      <c r="M45" s="7">
        <f t="shared" si="1"/>
        <v>0</v>
      </c>
      <c r="N45" s="6">
        <v>0.5</v>
      </c>
      <c r="O45" s="8">
        <v>0.5</v>
      </c>
      <c r="P45" s="7">
        <f t="shared" si="2"/>
        <v>0</v>
      </c>
      <c r="Q45" s="6">
        <v>0.5</v>
      </c>
      <c r="R45" s="8">
        <v>0.5</v>
      </c>
      <c r="S45" s="7">
        <f t="shared" si="3"/>
        <v>0</v>
      </c>
      <c r="T45" s="6">
        <v>0.5</v>
      </c>
      <c r="U45" s="8">
        <v>0.5</v>
      </c>
      <c r="V45" s="7">
        <f t="shared" si="4"/>
        <v>0</v>
      </c>
      <c r="W45" s="6">
        <v>0.5</v>
      </c>
      <c r="X45" s="8">
        <v>0.5</v>
      </c>
      <c r="Y45" s="7">
        <f t="shared" si="5"/>
        <v>0</v>
      </c>
      <c r="Z45" s="6">
        <v>0.5</v>
      </c>
      <c r="AA45" s="8">
        <v>0.5</v>
      </c>
      <c r="AB45" s="7">
        <f t="shared" si="6"/>
        <v>0</v>
      </c>
      <c r="AC45" s="6">
        <v>0.5</v>
      </c>
      <c r="AD45" s="8">
        <v>0.5</v>
      </c>
      <c r="AE45" s="7">
        <f t="shared" si="7"/>
        <v>0</v>
      </c>
      <c r="AF45" s="6">
        <v>0.5</v>
      </c>
      <c r="AG45" s="8">
        <v>0.5</v>
      </c>
      <c r="AH45" s="7">
        <f t="shared" si="8"/>
        <v>0</v>
      </c>
      <c r="AI45" s="6">
        <v>0.5</v>
      </c>
      <c r="AJ45" s="8">
        <v>0.5</v>
      </c>
      <c r="AK45" s="7">
        <f t="shared" si="9"/>
        <v>0</v>
      </c>
      <c r="AL45" s="64">
        <f t="shared" si="10"/>
        <v>0</v>
      </c>
    </row>
    <row r="46" spans="2:38" x14ac:dyDescent="0.3">
      <c r="B46" s="15" t="s">
        <v>120</v>
      </c>
      <c r="C46" s="39" t="s">
        <v>7</v>
      </c>
      <c r="D46" s="21">
        <f>Kosztorys_Klienta!D56</f>
        <v>0</v>
      </c>
      <c r="E46" s="20">
        <f>Kosztorys_Klienta!E56</f>
        <v>0</v>
      </c>
      <c r="F46" s="37">
        <v>0</v>
      </c>
      <c r="H46" s="6">
        <v>0.5</v>
      </c>
      <c r="I46" s="8">
        <v>0.5</v>
      </c>
      <c r="J46" s="7">
        <f t="shared" si="0"/>
        <v>0</v>
      </c>
      <c r="K46" s="6">
        <v>0.5</v>
      </c>
      <c r="L46" s="8">
        <v>0.5</v>
      </c>
      <c r="M46" s="7">
        <f t="shared" si="1"/>
        <v>0</v>
      </c>
      <c r="N46" s="6">
        <v>0.5</v>
      </c>
      <c r="O46" s="8">
        <v>0.5</v>
      </c>
      <c r="P46" s="7">
        <f t="shared" si="2"/>
        <v>0</v>
      </c>
      <c r="Q46" s="6">
        <v>0.5</v>
      </c>
      <c r="R46" s="8">
        <v>0.5</v>
      </c>
      <c r="S46" s="7">
        <f t="shared" si="3"/>
        <v>0</v>
      </c>
      <c r="T46" s="6">
        <v>0.5</v>
      </c>
      <c r="U46" s="8">
        <v>0.5</v>
      </c>
      <c r="V46" s="7">
        <f t="shared" si="4"/>
        <v>0</v>
      </c>
      <c r="W46" s="6">
        <v>0.5</v>
      </c>
      <c r="X46" s="8">
        <v>0.5</v>
      </c>
      <c r="Y46" s="7">
        <f t="shared" si="5"/>
        <v>0</v>
      </c>
      <c r="Z46" s="6">
        <v>0.5</v>
      </c>
      <c r="AA46" s="8">
        <v>0.5</v>
      </c>
      <c r="AB46" s="7">
        <f t="shared" si="6"/>
        <v>0</v>
      </c>
      <c r="AC46" s="6">
        <v>0.5</v>
      </c>
      <c r="AD46" s="8">
        <v>0.5</v>
      </c>
      <c r="AE46" s="7">
        <f t="shared" si="7"/>
        <v>0</v>
      </c>
      <c r="AF46" s="6">
        <v>0.5</v>
      </c>
      <c r="AG46" s="8">
        <v>0.5</v>
      </c>
      <c r="AH46" s="7">
        <f t="shared" si="8"/>
        <v>0</v>
      </c>
      <c r="AI46" s="6">
        <v>0.5</v>
      </c>
      <c r="AJ46" s="8">
        <v>0.5</v>
      </c>
      <c r="AK46" s="7">
        <f t="shared" si="9"/>
        <v>0</v>
      </c>
      <c r="AL46" s="64">
        <f t="shared" si="10"/>
        <v>0</v>
      </c>
    </row>
    <row r="47" spans="2:38" s="65" customFormat="1" ht="35.25" customHeight="1" x14ac:dyDescent="0.3">
      <c r="B47" s="41"/>
      <c r="C47" s="104"/>
      <c r="D47" s="138"/>
      <c r="E47" s="138"/>
      <c r="F47" s="105"/>
      <c r="H47" s="68"/>
      <c r="I47" s="68"/>
      <c r="J47" s="69"/>
      <c r="K47" s="68"/>
      <c r="L47" s="68"/>
      <c r="M47" s="69"/>
      <c r="N47" s="68"/>
      <c r="O47" s="68"/>
      <c r="P47" s="69"/>
      <c r="Q47" s="68"/>
      <c r="R47" s="68"/>
      <c r="S47" s="69"/>
      <c r="T47" s="68"/>
      <c r="U47" s="68"/>
      <c r="V47" s="69"/>
      <c r="W47" s="68"/>
      <c r="X47" s="68"/>
      <c r="Y47" s="69"/>
      <c r="Z47" s="68"/>
      <c r="AA47" s="68"/>
      <c r="AB47" s="69"/>
      <c r="AC47" s="68"/>
      <c r="AD47" s="68"/>
      <c r="AE47" s="69"/>
      <c r="AF47" s="68"/>
      <c r="AG47" s="68"/>
      <c r="AH47" s="69"/>
      <c r="AI47" s="68"/>
      <c r="AJ47" s="68"/>
      <c r="AK47" s="69"/>
      <c r="AL47" s="64">
        <f t="shared" si="10"/>
        <v>0</v>
      </c>
    </row>
    <row r="48" spans="2:38" x14ac:dyDescent="0.3">
      <c r="B48" s="15" t="s">
        <v>121</v>
      </c>
      <c r="C48" s="40"/>
      <c r="D48" s="21">
        <f>Kosztorys_Klienta!D58</f>
        <v>0</v>
      </c>
      <c r="E48" s="20">
        <f>Kosztorys_Klienta!E58</f>
        <v>0</v>
      </c>
      <c r="F48" s="37">
        <v>0</v>
      </c>
      <c r="H48" s="6">
        <v>0.5</v>
      </c>
      <c r="I48" s="8">
        <v>0.5</v>
      </c>
      <c r="J48" s="7">
        <f t="shared" si="0"/>
        <v>0</v>
      </c>
      <c r="K48" s="6">
        <v>0.5</v>
      </c>
      <c r="L48" s="8">
        <v>0.5</v>
      </c>
      <c r="M48" s="7">
        <f t="shared" si="1"/>
        <v>0</v>
      </c>
      <c r="N48" s="6">
        <v>0.5</v>
      </c>
      <c r="O48" s="8">
        <v>0.5</v>
      </c>
      <c r="P48" s="7">
        <f t="shared" si="2"/>
        <v>0</v>
      </c>
      <c r="Q48" s="6">
        <v>0.5</v>
      </c>
      <c r="R48" s="8">
        <v>0.5</v>
      </c>
      <c r="S48" s="7">
        <f t="shared" si="3"/>
        <v>0</v>
      </c>
      <c r="T48" s="6">
        <v>0.5</v>
      </c>
      <c r="U48" s="8">
        <v>0.5</v>
      </c>
      <c r="V48" s="7">
        <f t="shared" si="4"/>
        <v>0</v>
      </c>
      <c r="W48" s="6">
        <v>0.5</v>
      </c>
      <c r="X48" s="8">
        <v>0.5</v>
      </c>
      <c r="Y48" s="7">
        <f t="shared" si="5"/>
        <v>0</v>
      </c>
      <c r="Z48" s="6">
        <v>0.5</v>
      </c>
      <c r="AA48" s="8">
        <v>0.5</v>
      </c>
      <c r="AB48" s="7">
        <f t="shared" si="6"/>
        <v>0</v>
      </c>
      <c r="AC48" s="6">
        <v>0.5</v>
      </c>
      <c r="AD48" s="8">
        <v>0.5</v>
      </c>
      <c r="AE48" s="7">
        <f t="shared" si="7"/>
        <v>0</v>
      </c>
      <c r="AF48" s="6">
        <v>0.5</v>
      </c>
      <c r="AG48" s="8">
        <v>0.5</v>
      </c>
      <c r="AH48" s="7">
        <f t="shared" si="8"/>
        <v>0</v>
      </c>
      <c r="AI48" s="6">
        <v>0.5</v>
      </c>
      <c r="AJ48" s="8">
        <v>0.5</v>
      </c>
      <c r="AK48" s="7">
        <f t="shared" si="9"/>
        <v>0</v>
      </c>
      <c r="AL48" s="64">
        <f t="shared" si="10"/>
        <v>0</v>
      </c>
    </row>
    <row r="49" spans="2:38" x14ac:dyDescent="0.3">
      <c r="B49" s="15" t="s">
        <v>122</v>
      </c>
      <c r="C49" s="40"/>
      <c r="D49" s="21">
        <f>Kosztorys_Klienta!D59</f>
        <v>0</v>
      </c>
      <c r="E49" s="20">
        <f>Kosztorys_Klienta!E59</f>
        <v>0</v>
      </c>
      <c r="F49" s="37">
        <v>0</v>
      </c>
      <c r="H49" s="6">
        <v>0.5</v>
      </c>
      <c r="I49" s="8">
        <v>0.5</v>
      </c>
      <c r="J49" s="7">
        <f t="shared" si="0"/>
        <v>0</v>
      </c>
      <c r="K49" s="6">
        <v>0.5</v>
      </c>
      <c r="L49" s="8">
        <v>0.5</v>
      </c>
      <c r="M49" s="7">
        <f t="shared" si="1"/>
        <v>0</v>
      </c>
      <c r="N49" s="6">
        <v>0.5</v>
      </c>
      <c r="O49" s="8">
        <v>0.5</v>
      </c>
      <c r="P49" s="7">
        <f t="shared" si="2"/>
        <v>0</v>
      </c>
      <c r="Q49" s="6">
        <v>0.5</v>
      </c>
      <c r="R49" s="8">
        <v>0.5</v>
      </c>
      <c r="S49" s="7">
        <f t="shared" si="3"/>
        <v>0</v>
      </c>
      <c r="T49" s="6">
        <v>0.5</v>
      </c>
      <c r="U49" s="8">
        <v>0.5</v>
      </c>
      <c r="V49" s="7">
        <f t="shared" si="4"/>
        <v>0</v>
      </c>
      <c r="W49" s="6">
        <v>0.5</v>
      </c>
      <c r="X49" s="8">
        <v>0.5</v>
      </c>
      <c r="Y49" s="7">
        <f t="shared" si="5"/>
        <v>0</v>
      </c>
      <c r="Z49" s="6">
        <v>0.5</v>
      </c>
      <c r="AA49" s="8">
        <v>0.5</v>
      </c>
      <c r="AB49" s="7">
        <f t="shared" si="6"/>
        <v>0</v>
      </c>
      <c r="AC49" s="6">
        <v>0.5</v>
      </c>
      <c r="AD49" s="8">
        <v>0.5</v>
      </c>
      <c r="AE49" s="7">
        <f t="shared" si="7"/>
        <v>0</v>
      </c>
      <c r="AF49" s="6">
        <v>0.5</v>
      </c>
      <c r="AG49" s="8">
        <v>0.5</v>
      </c>
      <c r="AH49" s="7">
        <f t="shared" si="8"/>
        <v>0</v>
      </c>
      <c r="AI49" s="6">
        <v>0.5</v>
      </c>
      <c r="AJ49" s="8">
        <v>0.5</v>
      </c>
      <c r="AK49" s="7">
        <f t="shared" si="9"/>
        <v>0</v>
      </c>
      <c r="AL49" s="64">
        <f t="shared" si="10"/>
        <v>0</v>
      </c>
    </row>
    <row r="50" spans="2:38" x14ac:dyDescent="0.3">
      <c r="B50" s="15" t="s">
        <v>123</v>
      </c>
      <c r="C50" s="40"/>
      <c r="D50" s="21">
        <f>Kosztorys_Klienta!D60</f>
        <v>0</v>
      </c>
      <c r="E50" s="20">
        <f>Kosztorys_Klienta!E60</f>
        <v>0</v>
      </c>
      <c r="F50" s="37">
        <v>0</v>
      </c>
      <c r="H50" s="6">
        <v>0.5</v>
      </c>
      <c r="I50" s="8">
        <v>0.5</v>
      </c>
      <c r="J50" s="7">
        <f t="shared" si="0"/>
        <v>0</v>
      </c>
      <c r="K50" s="6">
        <v>0.5</v>
      </c>
      <c r="L50" s="8">
        <v>0.5</v>
      </c>
      <c r="M50" s="7">
        <f t="shared" si="1"/>
        <v>0</v>
      </c>
      <c r="N50" s="6">
        <v>0.5</v>
      </c>
      <c r="O50" s="8">
        <v>0.5</v>
      </c>
      <c r="P50" s="7">
        <f t="shared" si="2"/>
        <v>0</v>
      </c>
      <c r="Q50" s="6">
        <v>0.5</v>
      </c>
      <c r="R50" s="8">
        <v>0.5</v>
      </c>
      <c r="S50" s="7">
        <f t="shared" si="3"/>
        <v>0</v>
      </c>
      <c r="T50" s="6">
        <v>0.5</v>
      </c>
      <c r="U50" s="8">
        <v>0.5</v>
      </c>
      <c r="V50" s="7">
        <f t="shared" si="4"/>
        <v>0</v>
      </c>
      <c r="W50" s="6">
        <v>0.5</v>
      </c>
      <c r="X50" s="8">
        <v>0.5</v>
      </c>
      <c r="Y50" s="7">
        <f t="shared" si="5"/>
        <v>0</v>
      </c>
      <c r="Z50" s="6">
        <v>0.5</v>
      </c>
      <c r="AA50" s="8">
        <v>0.5</v>
      </c>
      <c r="AB50" s="7">
        <f t="shared" si="6"/>
        <v>0</v>
      </c>
      <c r="AC50" s="6">
        <v>0.5</v>
      </c>
      <c r="AD50" s="8">
        <v>0.5</v>
      </c>
      <c r="AE50" s="7">
        <f t="shared" si="7"/>
        <v>0</v>
      </c>
      <c r="AF50" s="6">
        <v>0.5</v>
      </c>
      <c r="AG50" s="8">
        <v>0.5</v>
      </c>
      <c r="AH50" s="7">
        <f t="shared" si="8"/>
        <v>0</v>
      </c>
      <c r="AI50" s="6">
        <v>0.5</v>
      </c>
      <c r="AJ50" s="8">
        <v>0.5</v>
      </c>
      <c r="AK50" s="7">
        <f t="shared" si="9"/>
        <v>0</v>
      </c>
      <c r="AL50" s="64">
        <f t="shared" si="10"/>
        <v>0</v>
      </c>
    </row>
    <row r="51" spans="2:38" x14ac:dyDescent="0.3">
      <c r="B51" s="15" t="s">
        <v>124</v>
      </c>
      <c r="C51" s="40"/>
      <c r="D51" s="21">
        <f>Kosztorys_Klienta!D61</f>
        <v>0</v>
      </c>
      <c r="E51" s="20">
        <f>Kosztorys_Klienta!E61</f>
        <v>0</v>
      </c>
      <c r="F51" s="37">
        <v>0</v>
      </c>
      <c r="H51" s="6">
        <v>0.5</v>
      </c>
      <c r="I51" s="8">
        <v>0.5</v>
      </c>
      <c r="J51" s="7">
        <f t="shared" si="0"/>
        <v>0</v>
      </c>
      <c r="K51" s="6">
        <v>0.5</v>
      </c>
      <c r="L51" s="8">
        <v>0.5</v>
      </c>
      <c r="M51" s="7">
        <f t="shared" si="1"/>
        <v>0</v>
      </c>
      <c r="N51" s="6">
        <v>0.5</v>
      </c>
      <c r="O51" s="8">
        <v>0.5</v>
      </c>
      <c r="P51" s="7">
        <f t="shared" si="2"/>
        <v>0</v>
      </c>
      <c r="Q51" s="6">
        <v>0.5</v>
      </c>
      <c r="R51" s="8">
        <v>0.5</v>
      </c>
      <c r="S51" s="7">
        <f t="shared" si="3"/>
        <v>0</v>
      </c>
      <c r="T51" s="6">
        <v>0.5</v>
      </c>
      <c r="U51" s="8">
        <v>0.5</v>
      </c>
      <c r="V51" s="7">
        <f t="shared" si="4"/>
        <v>0</v>
      </c>
      <c r="W51" s="6">
        <v>0.5</v>
      </c>
      <c r="X51" s="8">
        <v>0.5</v>
      </c>
      <c r="Y51" s="7">
        <f t="shared" si="5"/>
        <v>0</v>
      </c>
      <c r="Z51" s="6">
        <v>0.5</v>
      </c>
      <c r="AA51" s="8">
        <v>0.5</v>
      </c>
      <c r="AB51" s="7">
        <f t="shared" si="6"/>
        <v>0</v>
      </c>
      <c r="AC51" s="6">
        <v>0.5</v>
      </c>
      <c r="AD51" s="8">
        <v>0.5</v>
      </c>
      <c r="AE51" s="7">
        <f t="shared" si="7"/>
        <v>0</v>
      </c>
      <c r="AF51" s="6">
        <v>0.5</v>
      </c>
      <c r="AG51" s="8">
        <v>0.5</v>
      </c>
      <c r="AH51" s="7">
        <f t="shared" si="8"/>
        <v>0</v>
      </c>
      <c r="AI51" s="6">
        <v>0.5</v>
      </c>
      <c r="AJ51" s="8">
        <v>0.5</v>
      </c>
      <c r="AK51" s="7">
        <f t="shared" si="9"/>
        <v>0</v>
      </c>
      <c r="AL51" s="64">
        <f t="shared" si="10"/>
        <v>0</v>
      </c>
    </row>
    <row r="52" spans="2:38" x14ac:dyDescent="0.3">
      <c r="B52" s="15" t="s">
        <v>125</v>
      </c>
      <c r="C52" s="40"/>
      <c r="D52" s="21">
        <f>Kosztorys_Klienta!D62</f>
        <v>0</v>
      </c>
      <c r="E52" s="20">
        <f>Kosztorys_Klienta!E62</f>
        <v>0</v>
      </c>
      <c r="F52" s="37">
        <v>0</v>
      </c>
      <c r="H52" s="6">
        <v>0.5</v>
      </c>
      <c r="I52" s="8">
        <v>0.5</v>
      </c>
      <c r="J52" s="7">
        <f t="shared" si="0"/>
        <v>0</v>
      </c>
      <c r="K52" s="6">
        <v>0.5</v>
      </c>
      <c r="L52" s="8">
        <v>0.5</v>
      </c>
      <c r="M52" s="7">
        <f t="shared" si="1"/>
        <v>0</v>
      </c>
      <c r="N52" s="6">
        <v>0.5</v>
      </c>
      <c r="O52" s="8">
        <v>0.5</v>
      </c>
      <c r="P52" s="7">
        <f t="shared" si="2"/>
        <v>0</v>
      </c>
      <c r="Q52" s="6">
        <v>0.5</v>
      </c>
      <c r="R52" s="8">
        <v>0.5</v>
      </c>
      <c r="S52" s="7">
        <f t="shared" si="3"/>
        <v>0</v>
      </c>
      <c r="T52" s="6">
        <v>0.5</v>
      </c>
      <c r="U52" s="8">
        <v>0.5</v>
      </c>
      <c r="V52" s="7">
        <f t="shared" si="4"/>
        <v>0</v>
      </c>
      <c r="W52" s="6">
        <v>0.5</v>
      </c>
      <c r="X52" s="8">
        <v>0.5</v>
      </c>
      <c r="Y52" s="7">
        <f t="shared" si="5"/>
        <v>0</v>
      </c>
      <c r="Z52" s="6">
        <v>0.5</v>
      </c>
      <c r="AA52" s="8">
        <v>0.5</v>
      </c>
      <c r="AB52" s="7">
        <f t="shared" si="6"/>
        <v>0</v>
      </c>
      <c r="AC52" s="6">
        <v>0.5</v>
      </c>
      <c r="AD52" s="8">
        <v>0.5</v>
      </c>
      <c r="AE52" s="7">
        <f t="shared" si="7"/>
        <v>0</v>
      </c>
      <c r="AF52" s="6">
        <v>0.5</v>
      </c>
      <c r="AG52" s="8">
        <v>0.5</v>
      </c>
      <c r="AH52" s="7">
        <f t="shared" si="8"/>
        <v>0</v>
      </c>
      <c r="AI52" s="6">
        <v>0.5</v>
      </c>
      <c r="AJ52" s="8">
        <v>0.5</v>
      </c>
      <c r="AK52" s="7">
        <f t="shared" si="9"/>
        <v>0</v>
      </c>
      <c r="AL52" s="64">
        <f t="shared" si="10"/>
        <v>0</v>
      </c>
    </row>
    <row r="53" spans="2:38" s="71" customFormat="1" ht="27.6" x14ac:dyDescent="0.3">
      <c r="B53" s="72" t="s">
        <v>132</v>
      </c>
      <c r="C53" s="73"/>
      <c r="D53" s="74">
        <f>Kosztorys_Klienta!D63</f>
        <v>0</v>
      </c>
      <c r="E53" s="75">
        <f>Kosztorys_Klienta!E63</f>
        <v>0</v>
      </c>
      <c r="H53" s="76" t="s">
        <v>138</v>
      </c>
      <c r="I53" s="76" t="s">
        <v>138</v>
      </c>
      <c r="J53" s="77">
        <f>SUM(J6:J52)</f>
        <v>0</v>
      </c>
      <c r="K53" s="76" t="s">
        <v>138</v>
      </c>
      <c r="L53" s="76" t="s">
        <v>138</v>
      </c>
      <c r="M53" s="77">
        <f>SUM(M6:M52)</f>
        <v>0</v>
      </c>
      <c r="N53" s="76" t="s">
        <v>138</v>
      </c>
      <c r="O53" s="76" t="s">
        <v>138</v>
      </c>
      <c r="P53" s="77">
        <f>SUM(P6:P52)</f>
        <v>0</v>
      </c>
      <c r="Q53" s="76" t="s">
        <v>138</v>
      </c>
      <c r="R53" s="76" t="s">
        <v>138</v>
      </c>
      <c r="S53" s="77">
        <f>SUM(S6:S52)</f>
        <v>0</v>
      </c>
      <c r="T53" s="76" t="s">
        <v>138</v>
      </c>
      <c r="U53" s="76" t="s">
        <v>138</v>
      </c>
      <c r="V53" s="77">
        <f>SUM(V6:V52)</f>
        <v>0</v>
      </c>
      <c r="W53" s="76" t="s">
        <v>138</v>
      </c>
      <c r="X53" s="76" t="s">
        <v>138</v>
      </c>
      <c r="Y53" s="77">
        <f>SUM(Y6:Y52)</f>
        <v>0</v>
      </c>
      <c r="Z53" s="76" t="s">
        <v>138</v>
      </c>
      <c r="AA53" s="76" t="s">
        <v>138</v>
      </c>
      <c r="AB53" s="77">
        <f>SUM(AB6:AB52)</f>
        <v>0</v>
      </c>
      <c r="AC53" s="76" t="s">
        <v>138</v>
      </c>
      <c r="AD53" s="76" t="s">
        <v>138</v>
      </c>
      <c r="AE53" s="77">
        <f>SUM(AE6:AE52)</f>
        <v>0</v>
      </c>
      <c r="AF53" s="76" t="s">
        <v>138</v>
      </c>
      <c r="AG53" s="76" t="s">
        <v>138</v>
      </c>
      <c r="AH53" s="77">
        <f>SUM(AH6:AH52)</f>
        <v>0</v>
      </c>
      <c r="AI53" s="76" t="s">
        <v>138</v>
      </c>
      <c r="AJ53" s="76" t="s">
        <v>138</v>
      </c>
      <c r="AK53" s="77">
        <f>SUM(AK6:AK52)</f>
        <v>0</v>
      </c>
      <c r="AL53" s="78">
        <f>SUM(AL6:AL52)</f>
        <v>0</v>
      </c>
    </row>
    <row r="55" spans="2:38" ht="48" customHeight="1" x14ac:dyDescent="0.3">
      <c r="B55" s="121" t="s">
        <v>85</v>
      </c>
      <c r="C55" s="122"/>
      <c r="D55" s="122"/>
      <c r="E55" s="123"/>
    </row>
    <row r="56" spans="2:38" x14ac:dyDescent="0.3">
      <c r="B56" s="141" t="s">
        <v>76</v>
      </c>
      <c r="C56" s="142"/>
      <c r="D56" s="118">
        <v>0</v>
      </c>
      <c r="E56" s="118"/>
    </row>
    <row r="57" spans="2:38" x14ac:dyDescent="0.3">
      <c r="B57" s="139" t="s">
        <v>77</v>
      </c>
      <c r="C57" s="140"/>
      <c r="D57" s="118">
        <v>0</v>
      </c>
      <c r="E57" s="118"/>
    </row>
    <row r="58" spans="2:38" x14ac:dyDescent="0.3">
      <c r="B58" s="141" t="s">
        <v>78</v>
      </c>
      <c r="C58" s="142"/>
      <c r="D58" s="118">
        <v>0</v>
      </c>
      <c r="E58" s="118"/>
    </row>
    <row r="59" spans="2:38" x14ac:dyDescent="0.3">
      <c r="B59" s="139" t="s">
        <v>79</v>
      </c>
      <c r="C59" s="140"/>
      <c r="D59" s="118">
        <v>0</v>
      </c>
      <c r="E59" s="118"/>
    </row>
    <row r="60" spans="2:38" x14ac:dyDescent="0.3">
      <c r="B60" s="141" t="s">
        <v>80</v>
      </c>
      <c r="C60" s="142"/>
      <c r="D60" s="118">
        <v>0</v>
      </c>
      <c r="E60" s="118"/>
    </row>
    <row r="61" spans="2:38" x14ac:dyDescent="0.3">
      <c r="B61" s="139" t="s">
        <v>81</v>
      </c>
      <c r="C61" s="140"/>
      <c r="D61" s="118">
        <v>0</v>
      </c>
      <c r="E61" s="118"/>
    </row>
    <row r="62" spans="2:38" x14ac:dyDescent="0.3">
      <c r="B62" s="139" t="s">
        <v>82</v>
      </c>
      <c r="C62" s="140"/>
      <c r="D62" s="118">
        <v>0</v>
      </c>
      <c r="E62" s="118"/>
    </row>
    <row r="63" spans="2:38" x14ac:dyDescent="0.3">
      <c r="B63" s="139" t="s">
        <v>83</v>
      </c>
      <c r="C63" s="140"/>
      <c r="D63" s="118">
        <v>0</v>
      </c>
      <c r="E63" s="118"/>
    </row>
    <row r="64" spans="2:38" x14ac:dyDescent="0.3">
      <c r="B64" s="139" t="s">
        <v>84</v>
      </c>
      <c r="C64" s="140"/>
      <c r="D64" s="118">
        <v>0</v>
      </c>
      <c r="E64" s="118"/>
    </row>
    <row r="65" spans="2:5" x14ac:dyDescent="0.3">
      <c r="B65" s="139" t="s">
        <v>91</v>
      </c>
      <c r="C65" s="140"/>
      <c r="D65" s="118">
        <v>0</v>
      </c>
      <c r="E65" s="118"/>
    </row>
    <row r="66" spans="2:5" x14ac:dyDescent="0.3">
      <c r="B66" s="116" t="s">
        <v>75</v>
      </c>
      <c r="C66" s="117"/>
      <c r="D66" s="118">
        <f>SUM(D56:E65)</f>
        <v>0</v>
      </c>
      <c r="E66" s="118"/>
    </row>
  </sheetData>
  <mergeCells count="25">
    <mergeCell ref="B66:C66"/>
    <mergeCell ref="D66:E66"/>
    <mergeCell ref="B65:C65"/>
    <mergeCell ref="D65:E65"/>
    <mergeCell ref="B55:E55"/>
    <mergeCell ref="B56:C56"/>
    <mergeCell ref="D56:E56"/>
    <mergeCell ref="B57:C57"/>
    <mergeCell ref="D57:E57"/>
    <mergeCell ref="C39:F39"/>
    <mergeCell ref="C47:F47"/>
    <mergeCell ref="B63:C63"/>
    <mergeCell ref="D63:E63"/>
    <mergeCell ref="B64:C64"/>
    <mergeCell ref="D64:E64"/>
    <mergeCell ref="B60:C60"/>
    <mergeCell ref="D60:E60"/>
    <mergeCell ref="B61:C61"/>
    <mergeCell ref="D61:E61"/>
    <mergeCell ref="B62:C62"/>
    <mergeCell ref="D62:E62"/>
    <mergeCell ref="B58:C58"/>
    <mergeCell ref="D58:E58"/>
    <mergeCell ref="B59:C59"/>
    <mergeCell ref="D59:E59"/>
  </mergeCells>
  <conditionalFormatting sqref="AL6:AL52">
    <cfRule type="containsText" dxfId="0" priority="3" operator="containsText" text="Błąd">
      <formula>NOT(ISERROR(SEARCH("Błąd",AL6)))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5" sqref="B15"/>
    </sheetView>
  </sheetViews>
  <sheetFormatPr defaultColWidth="28.5546875" defaultRowHeight="13.8" x14ac:dyDescent="0.3"/>
  <cols>
    <col min="1" max="16384" width="28.5546875" style="29"/>
  </cols>
  <sheetData>
    <row r="1" spans="1:11" ht="20.25" customHeight="1" x14ac:dyDescent="0.3">
      <c r="A1" s="82" t="s">
        <v>33</v>
      </c>
      <c r="B1" s="144">
        <f>Kosztorys_Klienta!D5</f>
        <v>0</v>
      </c>
      <c r="C1" s="145"/>
    </row>
    <row r="2" spans="1:11" x14ac:dyDescent="0.3">
      <c r="A2" s="104" t="s">
        <v>34</v>
      </c>
      <c r="B2" s="138"/>
      <c r="C2" s="105"/>
    </row>
    <row r="3" spans="1:11" x14ac:dyDescent="0.3">
      <c r="A3" s="26" t="s">
        <v>70</v>
      </c>
      <c r="B3" s="146">
        <f>Kosztorys_Klienta!D7</f>
        <v>0</v>
      </c>
      <c r="C3" s="146"/>
    </row>
    <row r="4" spans="1:11" x14ac:dyDescent="0.3">
      <c r="A4" s="27" t="s">
        <v>71</v>
      </c>
      <c r="B4" s="143">
        <f>Kosztorys_Klienta!D8</f>
        <v>0</v>
      </c>
      <c r="C4" s="143"/>
    </row>
    <row r="5" spans="1:11" x14ac:dyDescent="0.3">
      <c r="A5" s="27" t="s">
        <v>72</v>
      </c>
      <c r="B5" s="143">
        <f>Kosztorys_Klienta!D9</f>
        <v>0</v>
      </c>
      <c r="C5" s="143"/>
    </row>
    <row r="6" spans="1:11" x14ac:dyDescent="0.3">
      <c r="A6" s="27" t="s">
        <v>73</v>
      </c>
      <c r="B6" s="143">
        <f>Kosztorys_Klienta!D10</f>
        <v>0</v>
      </c>
      <c r="C6" s="143"/>
    </row>
    <row r="7" spans="1:11" x14ac:dyDescent="0.3">
      <c r="A7" s="27" t="s">
        <v>95</v>
      </c>
      <c r="B7" s="143">
        <f>Kosztorys_Klienta!D11</f>
        <v>0</v>
      </c>
      <c r="C7" s="143"/>
    </row>
    <row r="8" spans="1:11" x14ac:dyDescent="0.3">
      <c r="A8" s="27" t="s">
        <v>94</v>
      </c>
      <c r="B8" s="143">
        <f>Kosztorys_Klienta!D12</f>
        <v>0</v>
      </c>
      <c r="C8" s="143"/>
    </row>
    <row r="9" spans="1:11" s="31" customFormat="1" x14ac:dyDescent="0.3">
      <c r="A9" s="81"/>
      <c r="B9" s="29"/>
      <c r="C9" s="29"/>
      <c r="D9" s="29"/>
      <c r="E9" s="29"/>
      <c r="F9" s="29"/>
      <c r="G9" s="29"/>
      <c r="H9" s="29"/>
      <c r="I9" s="29"/>
      <c r="J9" s="29"/>
    </row>
    <row r="10" spans="1:11" s="31" customFormat="1" x14ac:dyDescent="0.3">
      <c r="A10" s="28"/>
      <c r="B10" s="32" t="s">
        <v>50</v>
      </c>
      <c r="C10" s="32" t="s">
        <v>51</v>
      </c>
      <c r="D10" s="32" t="s">
        <v>52</v>
      </c>
      <c r="E10" s="32" t="s">
        <v>53</v>
      </c>
      <c r="F10" s="32" t="s">
        <v>54</v>
      </c>
      <c r="G10" s="32" t="s">
        <v>55</v>
      </c>
      <c r="H10" s="32" t="s">
        <v>56</v>
      </c>
      <c r="I10" s="32" t="s">
        <v>57</v>
      </c>
      <c r="J10" s="32" t="s">
        <v>58</v>
      </c>
      <c r="K10" s="38" t="s">
        <v>139</v>
      </c>
    </row>
    <row r="11" spans="1:11" x14ac:dyDescent="0.3">
      <c r="A11" s="32" t="s">
        <v>47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x14ac:dyDescent="0.3">
      <c r="A12" s="32" t="s">
        <v>48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1" x14ac:dyDescent="0.3">
      <c r="A13" s="32" t="s">
        <v>60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1" ht="31.65" customHeight="1" x14ac:dyDescent="0.3">
      <c r="A14" s="34" t="s">
        <v>61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02.75" customHeight="1" x14ac:dyDescent="0.3">
      <c r="A15" s="32" t="s">
        <v>62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</row>
  </sheetData>
  <mergeCells count="8">
    <mergeCell ref="B8:C8"/>
    <mergeCell ref="B1:C1"/>
    <mergeCell ref="A2:C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Kosztorys_Klienta</vt:lpstr>
      <vt:lpstr>Kontrola wypłaty transz</vt:lpstr>
      <vt:lpstr>Akceptacja wypłaty</vt:lpstr>
      <vt:lpstr>Kosztorys_Klienta!Obszar_wydruku</vt:lpstr>
    </vt:vector>
  </TitlesOfParts>
  <Company>Bank BPS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Kujawski</dc:creator>
  <cp:lastModifiedBy>Katarzyna Zimny</cp:lastModifiedBy>
  <cp:lastPrinted>2020-08-10T09:03:48Z</cp:lastPrinted>
  <dcterms:created xsi:type="dcterms:W3CDTF">2020-06-30T10:16:39Z</dcterms:created>
  <dcterms:modified xsi:type="dcterms:W3CDTF">2020-09-07T08:07:14Z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BPSKATEGORIA">
    <vt:lpwstr>Ogolnodostepny</vt:lpwstr>
  </op:property>
  <op:property fmtid="{D5CDD505-2E9C-101B-9397-08002B2CF9AE}" pid="3" name="BPSClassifiedBy">
    <vt:lpwstr>BANK\dalila.hasni;Dalila Hasni-Klepczyńska</vt:lpwstr>
  </op:property>
  <op:property fmtid="{D5CDD505-2E9C-101B-9397-08002B2CF9AE}" pid="4" name="BPSClassificationDate">
    <vt:lpwstr>2020-06-30T14:09:31.9252353+02:00</vt:lpwstr>
  </op:property>
  <op:property fmtid="{D5CDD505-2E9C-101B-9397-08002B2CF9AE}" pid="5" name="BPSClassifiedBySID">
    <vt:lpwstr>BANK\S-1-5-21-2235066060-4034229115-1914166231-52133</vt:lpwstr>
  </op:property>
  <op:property fmtid="{D5CDD505-2E9C-101B-9397-08002B2CF9AE}" pid="6" name="BPSGRNItemId">
    <vt:lpwstr>GRN-7442af78-cca9-495f-9cb0-a3459f7fbf15</vt:lpwstr>
  </op:property>
  <op:property fmtid="{D5CDD505-2E9C-101B-9397-08002B2CF9AE}" pid="7" name="BPSRefresh">
    <vt:lpwstr>True</vt:lpwstr>
  </op:property>
  <op:property fmtid="{D5CDD505-2E9C-101B-9397-08002B2CF9AE}" pid="8" name="BPSHash">
    <vt:lpwstr>iOz5TAhNWPTdbrE8xdOQljLgk9Y9DjqjRw2RiWpgQdw=</vt:lpwstr>
  </op:property>
</op:Properties>
</file>